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Разбор Примера 1" sheetId="1" r:id="rId1"/>
    <sheet name="ЗАДАНИЕ точка безубыточности" sheetId="2" r:id="rId2"/>
    <sheet name="Разбор примера 2" sheetId="3" r:id="rId3"/>
    <sheet name="Задание операционный рычаг" sheetId="5" r:id="rId4"/>
  </sheets>
  <calcPr calcId="124519"/>
</workbook>
</file>

<file path=xl/calcChain.xml><?xml version="1.0" encoding="utf-8"?>
<calcChain xmlns="http://schemas.openxmlformats.org/spreadsheetml/2006/main">
  <c r="B14" i="5"/>
  <c r="I14" s="1"/>
  <c r="B13"/>
  <c r="I13" s="1"/>
  <c r="I14" i="3"/>
  <c r="I13"/>
  <c r="B14"/>
  <c r="B13"/>
  <c r="L19" i="2"/>
  <c r="C17" i="1"/>
  <c r="B26" i="2"/>
  <c r="C19"/>
  <c r="D19"/>
  <c r="E19"/>
  <c r="F19"/>
  <c r="G19"/>
  <c r="H19"/>
  <c r="I19"/>
  <c r="J19"/>
  <c r="K19"/>
  <c r="B19"/>
  <c r="M60"/>
  <c r="B60"/>
  <c r="C26"/>
  <c r="D26"/>
  <c r="E26"/>
  <c r="F26"/>
  <c r="G26"/>
  <c r="H26"/>
  <c r="I26"/>
  <c r="J26"/>
  <c r="K26"/>
  <c r="L26"/>
  <c r="C25"/>
  <c r="D25"/>
  <c r="E25"/>
  <c r="F25"/>
  <c r="G25"/>
  <c r="H25"/>
  <c r="I25"/>
  <c r="J25"/>
  <c r="K25"/>
  <c r="L25"/>
  <c r="B25"/>
  <c r="C23"/>
  <c r="D23"/>
  <c r="E23"/>
  <c r="F23"/>
  <c r="G23"/>
  <c r="H23"/>
  <c r="I23"/>
  <c r="J23"/>
  <c r="K23"/>
  <c r="L23"/>
  <c r="B23"/>
  <c r="C24"/>
  <c r="D24"/>
  <c r="E24"/>
  <c r="F24"/>
  <c r="G24"/>
  <c r="H24"/>
  <c r="I24"/>
  <c r="J24"/>
  <c r="K24"/>
  <c r="L24"/>
  <c r="B24"/>
  <c r="B16"/>
  <c r="D18"/>
  <c r="E18"/>
  <c r="F18"/>
  <c r="G18"/>
  <c r="H18"/>
  <c r="I18"/>
  <c r="J18"/>
  <c r="K18"/>
  <c r="L18"/>
  <c r="C18"/>
  <c r="B18"/>
  <c r="L17"/>
  <c r="C17"/>
  <c r="D17"/>
  <c r="E17"/>
  <c r="F17"/>
  <c r="G17"/>
  <c r="H17"/>
  <c r="I17"/>
  <c r="J17"/>
  <c r="K17"/>
  <c r="C16"/>
  <c r="B17"/>
  <c r="D16"/>
  <c r="E16"/>
  <c r="F16"/>
  <c r="G16"/>
  <c r="H16"/>
  <c r="I16"/>
  <c r="J16"/>
  <c r="K16"/>
  <c r="L16"/>
  <c r="B53" i="1"/>
  <c r="D17"/>
  <c r="E17"/>
  <c r="F17"/>
  <c r="G17"/>
  <c r="H17"/>
  <c r="I17"/>
  <c r="J17"/>
  <c r="K17"/>
  <c r="L17"/>
  <c r="B17"/>
  <c r="C16"/>
  <c r="D16"/>
  <c r="E16"/>
  <c r="F16"/>
  <c r="G16"/>
  <c r="H16"/>
  <c r="I16"/>
  <c r="J16"/>
  <c r="K16"/>
  <c r="L16"/>
  <c r="B16"/>
  <c r="C15"/>
  <c r="D15"/>
  <c r="E15"/>
  <c r="F15"/>
  <c r="G15"/>
  <c r="H15"/>
  <c r="I15"/>
  <c r="J15"/>
  <c r="K15"/>
  <c r="L15"/>
  <c r="B15"/>
  <c r="C14"/>
  <c r="D14"/>
  <c r="E14"/>
  <c r="F14"/>
  <c r="G14"/>
  <c r="H14"/>
  <c r="I14"/>
  <c r="J14"/>
  <c r="K14"/>
  <c r="L14"/>
  <c r="B14"/>
</calcChain>
</file>

<file path=xl/comments1.xml><?xml version="1.0" encoding="utf-8"?>
<comments xmlns="http://schemas.openxmlformats.org/spreadsheetml/2006/main">
  <authors>
    <author>Лилия</author>
  </authors>
  <commentList>
    <comment ref="F17" authorId="0">
      <text>
        <r>
          <rPr>
            <b/>
            <sz val="9"/>
            <color indexed="81"/>
            <rFont val="Tahoma"/>
            <family val="2"/>
          </rPr>
          <t>Регина:</t>
        </r>
        <r>
          <rPr>
            <sz val="9"/>
            <color indexed="81"/>
            <rFont val="Tahoma"/>
            <family val="2"/>
          </rPr>
          <t xml:space="preserve">
Q</t>
        </r>
      </text>
    </comment>
  </commentList>
</comments>
</file>

<file path=xl/comments2.xml><?xml version="1.0" encoding="utf-8"?>
<comments xmlns="http://schemas.openxmlformats.org/spreadsheetml/2006/main">
  <authors>
    <author>Лилия</author>
  </authors>
  <commentList>
    <comment ref="H19" authorId="0">
      <text>
        <r>
          <rPr>
            <b/>
            <sz val="9"/>
            <color indexed="81"/>
            <rFont val="Tahoma"/>
            <family val="2"/>
          </rPr>
          <t>Регина:</t>
        </r>
        <r>
          <rPr>
            <sz val="9"/>
            <color indexed="81"/>
            <rFont val="Tahoma"/>
            <family val="2"/>
          </rPr>
          <t xml:space="preserve">
точка безубыточности</t>
        </r>
      </text>
    </comment>
    <comment ref="K26" authorId="0">
      <text>
        <r>
          <rPr>
            <b/>
            <sz val="9"/>
            <color indexed="81"/>
            <rFont val="Tahoma"/>
            <family val="2"/>
          </rPr>
          <t>Регина:</t>
        </r>
        <r>
          <rPr>
            <sz val="9"/>
            <color indexed="81"/>
            <rFont val="Tahoma"/>
            <family val="2"/>
          </rPr>
          <t xml:space="preserve">
точка безубыточности находится между 800 и 900, подозреваю что это объем в 850 ед.</t>
        </r>
      </text>
    </comment>
  </commentList>
</comments>
</file>

<file path=xl/sharedStrings.xml><?xml version="1.0" encoding="utf-8"?>
<sst xmlns="http://schemas.openxmlformats.org/spreadsheetml/2006/main" count="81" uniqueCount="51">
  <si>
    <t>Зульмиева Регина: практическое задание 1.</t>
  </si>
  <si>
    <t>! чтобы лучше понять тему поочередно разберу примеры и сразу решу задачи</t>
  </si>
  <si>
    <t>Анализ точки безубыточности</t>
  </si>
  <si>
    <t>FC (условно-постоянные издержки), млн. руб.</t>
  </si>
  <si>
    <t>Показатель</t>
  </si>
  <si>
    <t>V (макс. объем в год), ед.</t>
  </si>
  <si>
    <t>P (цена за ед.), тыс. руб.</t>
  </si>
  <si>
    <t>AVC (условно-переменные издержки на ед.), тыс. руб.</t>
  </si>
  <si>
    <t>Значение</t>
  </si>
  <si>
    <t>Построим график по следующим точкам</t>
  </si>
  <si>
    <t>Объем производства, шт.
______________________
Показатель</t>
  </si>
  <si>
    <t>Выручка, млн. руб. (R - Revenue)</t>
  </si>
  <si>
    <t>Полная себестоимость, млн. руб. (TC)</t>
  </si>
  <si>
    <t>Постоянные затраты, млн. руб. (FC)</t>
  </si>
  <si>
    <t>Прибыль, млн. руб. (NP - Net profit)</t>
  </si>
  <si>
    <t>Точка безубыточности достигается в точке, соответствующей объему производства в 400 ед., в которой вырчка равна совокупным издержка и составляет 300 млн. руб.(200 млн. руб. постоянный и 100 млн. переменных затрат)</t>
  </si>
  <si>
    <t>Выведем формулу</t>
  </si>
  <si>
    <t>P*Qб=FC+Qб*AVC</t>
  </si>
  <si>
    <t>Qб*P-Qб*AVC=FC</t>
  </si>
  <si>
    <t>Qб=FC/(P-AVC)</t>
  </si>
  <si>
    <t>Qб=200000/(750-250)</t>
  </si>
  <si>
    <t xml:space="preserve">Q безубыточности = </t>
  </si>
  <si>
    <t>ЗАДАНИЕ на определение значения и построение графика безубыточности.</t>
  </si>
  <si>
    <t xml:space="preserve">Проведите сравнительный анализ безубыточности двух предприятий с существенно различной структурой издержек. Сделайте выводы. </t>
  </si>
  <si>
    <t>Компания X</t>
  </si>
  <si>
    <t>Компания Y</t>
  </si>
  <si>
    <t>Выручка, руб.</t>
  </si>
  <si>
    <t>Переменные издержки, руб.</t>
  </si>
  <si>
    <t>Постоянные издержки, руб.</t>
  </si>
  <si>
    <t>Чистая прибыль (убыток), руб.</t>
  </si>
  <si>
    <t> Объем производства, шт/год</t>
  </si>
  <si>
    <t>Цена единицы продукции, руб.</t>
  </si>
  <si>
    <t>Построим график по следующим точкам для компании Х</t>
  </si>
  <si>
    <t>Построим график по следующим точкам для компании У</t>
  </si>
  <si>
    <t>Построи графики для обоих компаний</t>
  </si>
  <si>
    <t>Компания Х</t>
  </si>
  <si>
    <t>Qб=FC/(P-AVC)=</t>
  </si>
  <si>
    <t>Пример задачи на определение операционного рычага.</t>
  </si>
  <si>
    <t>Проведите более обстоятельный анализ риска в рамках анализа безубыточности с помощью, так называемого операционного рычага. Определите, к чему приведет 10% увеличение объема продаж для каждой из рассмотренных компаний?</t>
  </si>
  <si>
    <t xml:space="preserve">Относительное изменение прибыли = Операционный рычаг • Относительное изменение выручки. </t>
  </si>
  <si>
    <t xml:space="preserve">Операционный рычаг = Вложенный доход / Чистая прибыль. </t>
  </si>
  <si>
    <t>Изменение прибыли при увеличении объема продаж на 10% Х</t>
  </si>
  <si>
    <t>Изменение прибыли при увеличении объема продаж на 10% У</t>
  </si>
  <si>
    <t>Операционный рычаг Х(натуральный)</t>
  </si>
  <si>
    <t>Операционный рычаг Y(натуральный)</t>
  </si>
  <si>
    <t xml:space="preserve">Исходя из определения операционного рычага получаем, что 10-ти процентное увеличение объема продаж приводит в случае компании X к увеличению прибыли на 25 %, а в случае компании Y - на 67 %. </t>
  </si>
  <si>
    <t xml:space="preserve">Оцените, какая структура затрат предпочтительнее в случае улучшения и ухудшения состояния на рынке?
Состояние рынка отразится в увеличении или уменьшении объема продаж компаний на 10%.
</t>
  </si>
  <si>
    <t>я так понимаю это совокупные переменные затраты при объеме в 1000 ед., для затрат на 1 ед. это слишком много</t>
  </si>
  <si>
    <t>Компания У</t>
  </si>
  <si>
    <t>Выводы: если бы я как инвестор рассматривала приобретение одной из двух фирм, то без сомнения остановилас бы на компании Х.
Во-первых: точка безубыточности достигается уже при 600 ед. при такой же цене товара, что и у компании Х
Во-вторых: объем постоянных издержек в компании У в 4 раза больше чем у Х, во время экономической нестабильности и сокращения спроса легко утонуть с таким бизнесом.
В-третьих как начинающий инвестор я не готова вливать огромные суммы денег в проект, а компания Х как раз таки будет генерировать больше прибыли при меньших вложениях и объемах.</t>
  </si>
  <si>
    <t xml:space="preserve">Исходя из определения операционного рычага получаем, что 10-ти процентное снижение объема продаж приводит в случае компании X к сокращению прибыли на 40 %, а в случае компании Y - на 70 %. 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</si>
</sst>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74" formatCode="0.0"/>
  </numFmts>
  <fonts count="10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1" fontId="0" fillId="0" borderId="1" xfId="0" applyNumberFormat="1" applyBorder="1"/>
    <xf numFmtId="4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41" fontId="0" fillId="2" borderId="1" xfId="0" applyNumberFormat="1" applyFill="1" applyBorder="1"/>
    <xf numFmtId="0" fontId="0" fillId="0" borderId="0" xfId="0" applyAlignment="1">
      <alignment horizontal="center" wrapText="1"/>
    </xf>
    <xf numFmtId="0" fontId="0" fillId="2" borderId="0" xfId="0" applyFill="1"/>
    <xf numFmtId="0" fontId="6" fillId="0" borderId="0" xfId="0" applyFont="1" applyAlignment="1">
      <alignment horizontal="justify"/>
    </xf>
    <xf numFmtId="0" fontId="0" fillId="0" borderId="0" xfId="0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3" fontId="8" fillId="0" borderId="5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0" fillId="3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left"/>
    </xf>
    <xf numFmtId="0" fontId="0" fillId="2" borderId="12" xfId="0" applyFill="1" applyBorder="1"/>
    <xf numFmtId="0" fontId="0" fillId="2" borderId="7" xfId="0" applyFill="1" applyBorder="1"/>
    <xf numFmtId="0" fontId="0" fillId="2" borderId="0" xfId="0" applyFill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2" borderId="13" xfId="0" applyFill="1" applyBorder="1"/>
    <xf numFmtId="0" fontId="0" fillId="2" borderId="17" xfId="0" applyFill="1" applyBorder="1"/>
    <xf numFmtId="0" fontId="0" fillId="2" borderId="14" xfId="0" applyFill="1" applyBorder="1"/>
    <xf numFmtId="0" fontId="0" fillId="3" borderId="15" xfId="0" applyFill="1" applyBorder="1"/>
    <xf numFmtId="0" fontId="0" fillId="3" borderId="18" xfId="0" applyFill="1" applyBorder="1"/>
    <xf numFmtId="0" fontId="9" fillId="0" borderId="0" xfId="0" applyFont="1" applyAlignment="1">
      <alignment horizontal="left" vertical="top" wrapText="1"/>
    </xf>
    <xf numFmtId="0" fontId="0" fillId="2" borderId="19" xfId="0" applyFill="1" applyBorder="1"/>
    <xf numFmtId="0" fontId="0" fillId="3" borderId="20" xfId="0" applyFill="1" applyBorder="1"/>
    <xf numFmtId="174" fontId="0" fillId="3" borderId="16" xfId="0" applyNumberFormat="1" applyFill="1" applyBorder="1"/>
    <xf numFmtId="3" fontId="5" fillId="0" borderId="2" xfId="0" applyNumberFormat="1" applyFont="1" applyBorder="1" applyAlignment="1">
      <alignment vertical="top" wrapText="1"/>
    </xf>
    <xf numFmtId="3" fontId="5" fillId="0" borderId="4" xfId="0" applyNumberFormat="1" applyFont="1" applyBorder="1" applyAlignment="1">
      <alignment vertical="top" wrapText="1"/>
    </xf>
    <xf numFmtId="1" fontId="0" fillId="3" borderId="16" xfId="0" applyNumberForma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2" xfId="0" applyFill="1" applyBorder="1" applyAlignment="1">
      <alignment horizontal="left"/>
    </xf>
    <xf numFmtId="0" fontId="0" fillId="3" borderId="12" xfId="0" applyFill="1" applyBorder="1"/>
    <xf numFmtId="0" fontId="0" fillId="3" borderId="7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Анализ точки безубыточности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514554998806967"/>
          <c:y val="0.13568136161389402"/>
          <c:w val="0.71730533683289588"/>
          <c:h val="0.58405417813849692"/>
        </c:manualLayout>
      </c:layout>
      <c:lineChart>
        <c:grouping val="standard"/>
        <c:ser>
          <c:idx val="0"/>
          <c:order val="0"/>
          <c:tx>
            <c:strRef>
              <c:f>'Разбор Примера 1'!$A$14</c:f>
              <c:strCache>
                <c:ptCount val="1"/>
                <c:pt idx="0">
                  <c:v>Выручка, млн. руб. (R - Revenue)</c:v>
                </c:pt>
              </c:strCache>
            </c:strRef>
          </c:tx>
          <c:cat>
            <c:numRef>
              <c:f>'Разбор Примера 1'!$B$13:$L$13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'Разбор Примера 1'!$B$14:$L$14</c:f>
              <c:numCache>
                <c:formatCode>_-* #,##0_р_._-;\-* #,##0_р_._-;_-* "-"_р_._-;_-@_-</c:formatCode>
                <c:ptCount val="11"/>
                <c:pt idx="0">
                  <c:v>0</c:v>
                </c:pt>
                <c:pt idx="1">
                  <c:v>75</c:v>
                </c:pt>
                <c:pt idx="2">
                  <c:v>150</c:v>
                </c:pt>
                <c:pt idx="3">
                  <c:v>225</c:v>
                </c:pt>
                <c:pt idx="4">
                  <c:v>300</c:v>
                </c:pt>
                <c:pt idx="5">
                  <c:v>375</c:v>
                </c:pt>
                <c:pt idx="6">
                  <c:v>450</c:v>
                </c:pt>
                <c:pt idx="7">
                  <c:v>525</c:v>
                </c:pt>
                <c:pt idx="8">
                  <c:v>600</c:v>
                </c:pt>
                <c:pt idx="9">
                  <c:v>675</c:v>
                </c:pt>
                <c:pt idx="10">
                  <c:v>750</c:v>
                </c:pt>
              </c:numCache>
            </c:numRef>
          </c:val>
        </c:ser>
        <c:ser>
          <c:idx val="1"/>
          <c:order val="1"/>
          <c:tx>
            <c:strRef>
              <c:f>'Разбор Примера 1'!$A$15</c:f>
              <c:strCache>
                <c:ptCount val="1"/>
                <c:pt idx="0">
                  <c:v>Постоянные затраты, млн. руб. (FC)</c:v>
                </c:pt>
              </c:strCache>
            </c:strRef>
          </c:tx>
          <c:cat>
            <c:numRef>
              <c:f>'Разбор Примера 1'!$B$13:$L$13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'Разбор Примера 1'!$B$15:$L$15</c:f>
              <c:numCache>
                <c:formatCode>_-* #,##0_р_._-;\-* #,##0_р_._-;_-* "-"_р_._-;_-@_-</c:formatCode>
                <c:ptCount val="11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</c:numCache>
            </c:numRef>
          </c:val>
        </c:ser>
        <c:ser>
          <c:idx val="2"/>
          <c:order val="2"/>
          <c:tx>
            <c:strRef>
              <c:f>'Разбор Примера 1'!$A$16</c:f>
              <c:strCache>
                <c:ptCount val="1"/>
                <c:pt idx="0">
                  <c:v>Полная себестоимость, млн. руб. (TC)</c:v>
                </c:pt>
              </c:strCache>
            </c:strRef>
          </c:tx>
          <c:cat>
            <c:numRef>
              <c:f>'Разбор Примера 1'!$B$13:$L$13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'Разбор Примера 1'!$B$16:$L$16</c:f>
              <c:numCache>
                <c:formatCode>_-* #,##0_р_._-;\-* #,##0_р_._-;_-* "-"_р_._-;_-@_-</c:formatCode>
                <c:ptCount val="11"/>
                <c:pt idx="0">
                  <c:v>200</c:v>
                </c:pt>
                <c:pt idx="1">
                  <c:v>225</c:v>
                </c:pt>
                <c:pt idx="2">
                  <c:v>250</c:v>
                </c:pt>
                <c:pt idx="3">
                  <c:v>275</c:v>
                </c:pt>
                <c:pt idx="4">
                  <c:v>300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400</c:v>
                </c:pt>
                <c:pt idx="9">
                  <c:v>425</c:v>
                </c:pt>
                <c:pt idx="10">
                  <c:v>450</c:v>
                </c:pt>
              </c:numCache>
            </c:numRef>
          </c:val>
        </c:ser>
        <c:dLbls>
          <c:dLblPos val="t"/>
        </c:dLbls>
        <c:hiLowLines/>
        <c:marker val="1"/>
        <c:axId val="53349760"/>
        <c:axId val="68166400"/>
      </c:lineChart>
      <c:catAx>
        <c:axId val="5334976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  <a:r>
                  <a:rPr lang="ru-RU" baseline="0"/>
                  <a:t> производства, в ед.</a:t>
                </a: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crossAx val="68166400"/>
        <c:crosses val="autoZero"/>
        <c:auto val="1"/>
        <c:lblAlgn val="ctr"/>
        <c:lblOffset val="100"/>
      </c:catAx>
      <c:valAx>
        <c:axId val="6816640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Стоимость,, млн. руб.</a:t>
                </a:r>
              </a:p>
            </c:rich>
          </c:tx>
          <c:layout/>
        </c:title>
        <c:numFmt formatCode="_-* #,##0_р_._-;\-* #,##0_р_._-;_-* &quot;-&quot;_р_._-;_-@_-" sourceLinked="1"/>
        <c:majorTickMark val="none"/>
        <c:tickLblPos val="nextTo"/>
        <c:spPr>
          <a:ln w="9525">
            <a:noFill/>
          </a:ln>
        </c:spPr>
        <c:crossAx val="53349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040297993053904E-2"/>
          <c:y val="0.80447161981799142"/>
          <c:w val="0.31446472600015907"/>
          <c:h val="0.17990338338595321"/>
        </c:manualLayout>
      </c:layout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Анализ точки безубыточности для копмании Х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514554998806969"/>
          <c:y val="0.13568136161389402"/>
          <c:w val="0.54186208944560721"/>
          <c:h val="0.58405417813849692"/>
        </c:manualLayout>
      </c:layout>
      <c:lineChart>
        <c:grouping val="standard"/>
        <c:ser>
          <c:idx val="1"/>
          <c:order val="0"/>
          <c:tx>
            <c:strRef>
              <c:f>'ЗАДАНИЕ точка безубыточности'!$A$16</c:f>
              <c:strCache>
                <c:ptCount val="1"/>
                <c:pt idx="0">
                  <c:v>Выручка, млн. руб. (R - Revenue)</c:v>
                </c:pt>
              </c:strCache>
            </c:strRef>
          </c:tx>
          <c:cat>
            <c:numRef>
              <c:f>'ЗАДАНИЕ точка безубыточности'!$B$15:$L$15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'ЗАДАНИЕ точка безубыточности'!$B$16:$L$16</c:f>
              <c:numCache>
                <c:formatCode>_-* #,##0_р_._-;\-* #,##0_р_._-;_-* "-"_р_._-;_-@_-</c:formatCode>
                <c:ptCount val="11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  <c:pt idx="7">
                  <c:v>350000</c:v>
                </c:pt>
                <c:pt idx="8">
                  <c:v>400000</c:v>
                </c:pt>
                <c:pt idx="9">
                  <c:v>450000</c:v>
                </c:pt>
                <c:pt idx="10">
                  <c:v>500000</c:v>
                </c:pt>
              </c:numCache>
            </c:numRef>
          </c:val>
        </c:ser>
        <c:ser>
          <c:idx val="2"/>
          <c:order val="1"/>
          <c:tx>
            <c:strRef>
              <c:f>'ЗАДАНИЕ точка безубыточности'!$A$17</c:f>
              <c:strCache>
                <c:ptCount val="1"/>
                <c:pt idx="0">
                  <c:v>Постоянные затраты, млн. руб. (FC)</c:v>
                </c:pt>
              </c:strCache>
            </c:strRef>
          </c:tx>
          <c:cat>
            <c:numRef>
              <c:f>'ЗАДАНИЕ точка безубыточности'!$B$15:$L$15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'ЗАДАНИЕ точка безубыточности'!$B$17:$L$17</c:f>
              <c:numCache>
                <c:formatCode>_-* #,##0_р_._-;\-* #,##0_р_._-;_-* "-"_р_._-;_-@_-</c:formatCode>
                <c:ptCount val="11"/>
                <c:pt idx="0">
                  <c:v>90000</c:v>
                </c:pt>
                <c:pt idx="1">
                  <c:v>90000</c:v>
                </c:pt>
                <c:pt idx="2">
                  <c:v>90000</c:v>
                </c:pt>
                <c:pt idx="3">
                  <c:v>90000</c:v>
                </c:pt>
                <c:pt idx="4">
                  <c:v>90000</c:v>
                </c:pt>
                <c:pt idx="5">
                  <c:v>90000</c:v>
                </c:pt>
                <c:pt idx="6">
                  <c:v>90000</c:v>
                </c:pt>
                <c:pt idx="7">
                  <c:v>90000</c:v>
                </c:pt>
                <c:pt idx="8">
                  <c:v>90000</c:v>
                </c:pt>
                <c:pt idx="9">
                  <c:v>90000</c:v>
                </c:pt>
                <c:pt idx="10">
                  <c:v>90000</c:v>
                </c:pt>
              </c:numCache>
            </c:numRef>
          </c:val>
        </c:ser>
        <c:ser>
          <c:idx val="3"/>
          <c:order val="2"/>
          <c:tx>
            <c:strRef>
              <c:f>'ЗАДАНИЕ точка безубыточности'!$A$18</c:f>
              <c:strCache>
                <c:ptCount val="1"/>
                <c:pt idx="0">
                  <c:v>Полная себестоимость, млн. руб. (TC)</c:v>
                </c:pt>
              </c:strCache>
            </c:strRef>
          </c:tx>
          <c:cat>
            <c:numRef>
              <c:f>'ЗАДАНИЕ точка безубыточности'!$B$15:$L$15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'ЗАДАНИЕ точка безубыточности'!$B$18:$L$18</c:f>
              <c:numCache>
                <c:formatCode>_-* #,##0_р_._-;\-* #,##0_р_._-;_-* "-"_р_._-;_-@_-</c:formatCode>
                <c:ptCount val="11"/>
                <c:pt idx="0">
                  <c:v>90000</c:v>
                </c:pt>
                <c:pt idx="1">
                  <c:v>125000</c:v>
                </c:pt>
                <c:pt idx="2">
                  <c:v>160000</c:v>
                </c:pt>
                <c:pt idx="3">
                  <c:v>195000</c:v>
                </c:pt>
                <c:pt idx="4">
                  <c:v>230000</c:v>
                </c:pt>
                <c:pt idx="5">
                  <c:v>265000</c:v>
                </c:pt>
                <c:pt idx="6">
                  <c:v>300000</c:v>
                </c:pt>
                <c:pt idx="7">
                  <c:v>335000</c:v>
                </c:pt>
                <c:pt idx="8">
                  <c:v>370000</c:v>
                </c:pt>
                <c:pt idx="9">
                  <c:v>405000</c:v>
                </c:pt>
                <c:pt idx="10">
                  <c:v>440000</c:v>
                </c:pt>
              </c:numCache>
            </c:numRef>
          </c:val>
        </c:ser>
        <c:hiLowLines/>
        <c:marker val="1"/>
        <c:axId val="113862528"/>
        <c:axId val="115904512"/>
      </c:lineChart>
      <c:catAx>
        <c:axId val="11386252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  <a:r>
                  <a:rPr lang="ru-RU" baseline="0"/>
                  <a:t> производства, в ед.</a:t>
                </a: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crossAx val="115904512"/>
        <c:crosses val="autoZero"/>
        <c:auto val="1"/>
        <c:lblAlgn val="ctr"/>
        <c:lblOffset val="100"/>
      </c:catAx>
      <c:valAx>
        <c:axId val="115904512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Стоимость,, млн. руб.</a:t>
                </a:r>
              </a:p>
            </c:rich>
          </c:tx>
          <c:layout/>
        </c:title>
        <c:numFmt formatCode="_-* #,##0_р_._-;\-* #,##0_р_._-;_-* &quot;-&quot;_р_._-;_-@_-" sourceLinked="1"/>
        <c:majorTickMark val="none"/>
        <c:tickLblPos val="nextTo"/>
        <c:spPr>
          <a:ln w="9525">
            <a:noFill/>
          </a:ln>
        </c:spPr>
        <c:crossAx val="113862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4002037089888944E-2"/>
          <c:y val="0.81339021585512516"/>
          <c:w val="0.34586968561977366"/>
          <c:h val="0.14469614375126186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/>
              <a:t>Анализ точки безубыточности для копмании У</a:t>
            </a:r>
            <a:r>
              <a:rPr lang="ru-RU"/>
              <a:t>
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514554998806969"/>
          <c:y val="0.13568136161389402"/>
          <c:w val="0.54186208944560699"/>
          <c:h val="0.58405417813849692"/>
        </c:manualLayout>
      </c:layout>
      <c:lineChart>
        <c:grouping val="standard"/>
        <c:ser>
          <c:idx val="1"/>
          <c:order val="0"/>
          <c:tx>
            <c:strRef>
              <c:f>'ЗАДАНИЕ точка безубыточности'!$A$23</c:f>
              <c:strCache>
                <c:ptCount val="1"/>
                <c:pt idx="0">
                  <c:v>Выручка, млн. руб. (R - Revenue)</c:v>
                </c:pt>
              </c:strCache>
            </c:strRef>
          </c:tx>
          <c:cat>
            <c:numRef>
              <c:f>'ЗАДАНИЕ точка безубыточности'!$B$22:$L$22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'ЗАДАНИЕ точка безубыточности'!$B$23:$L$23</c:f>
              <c:numCache>
                <c:formatCode>_-* #,##0_р_._-;\-* #,##0_р_._-;_-* "-"_р_._-;_-@_-</c:formatCode>
                <c:ptCount val="11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  <c:pt idx="7">
                  <c:v>350000</c:v>
                </c:pt>
                <c:pt idx="8">
                  <c:v>400000</c:v>
                </c:pt>
                <c:pt idx="9">
                  <c:v>450000</c:v>
                </c:pt>
                <c:pt idx="10">
                  <c:v>500000</c:v>
                </c:pt>
              </c:numCache>
            </c:numRef>
          </c:val>
        </c:ser>
        <c:ser>
          <c:idx val="2"/>
          <c:order val="1"/>
          <c:tx>
            <c:strRef>
              <c:f>'ЗАДАНИЕ точка безубыточности'!$A$24</c:f>
              <c:strCache>
                <c:ptCount val="1"/>
                <c:pt idx="0">
                  <c:v>Постоянные затраты, млн. руб. (FC)</c:v>
                </c:pt>
              </c:strCache>
            </c:strRef>
          </c:tx>
          <c:cat>
            <c:numRef>
              <c:f>'ЗАДАНИЕ точка безубыточности'!$B$22:$L$22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'ЗАДАНИЕ точка безубыточности'!$B$24:$L$24</c:f>
              <c:numCache>
                <c:formatCode>_-* #,##0_р_._-;\-* #,##0_р_._-;_-* "-"_р_._-;_-@_-</c:formatCode>
                <c:ptCount val="11"/>
                <c:pt idx="0">
                  <c:v>340000</c:v>
                </c:pt>
                <c:pt idx="1">
                  <c:v>340000</c:v>
                </c:pt>
                <c:pt idx="2">
                  <c:v>340000</c:v>
                </c:pt>
                <c:pt idx="3">
                  <c:v>340000</c:v>
                </c:pt>
                <c:pt idx="4">
                  <c:v>340000</c:v>
                </c:pt>
                <c:pt idx="5">
                  <c:v>340000</c:v>
                </c:pt>
                <c:pt idx="6">
                  <c:v>340000</c:v>
                </c:pt>
                <c:pt idx="7">
                  <c:v>340000</c:v>
                </c:pt>
                <c:pt idx="8">
                  <c:v>340000</c:v>
                </c:pt>
                <c:pt idx="9">
                  <c:v>340000</c:v>
                </c:pt>
                <c:pt idx="10">
                  <c:v>340000</c:v>
                </c:pt>
              </c:numCache>
            </c:numRef>
          </c:val>
        </c:ser>
        <c:ser>
          <c:idx val="3"/>
          <c:order val="2"/>
          <c:tx>
            <c:strRef>
              <c:f>'ЗАДАНИЕ точка безубыточности'!$A$25</c:f>
              <c:strCache>
                <c:ptCount val="1"/>
                <c:pt idx="0">
                  <c:v>Полная себестоимость, млн. руб. (TC)</c:v>
                </c:pt>
              </c:strCache>
            </c:strRef>
          </c:tx>
          <c:cat>
            <c:numRef>
              <c:f>'ЗАДАНИЕ точка безубыточности'!$B$22:$L$22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'ЗАДАНИЕ точка безубыточности'!$B$25:$L$25</c:f>
              <c:numCache>
                <c:formatCode>_-* #,##0_р_._-;\-* #,##0_р_._-;_-* "-"_р_._-;_-@_-</c:formatCode>
                <c:ptCount val="11"/>
                <c:pt idx="0">
                  <c:v>340000</c:v>
                </c:pt>
                <c:pt idx="1">
                  <c:v>350000</c:v>
                </c:pt>
                <c:pt idx="2">
                  <c:v>360000</c:v>
                </c:pt>
                <c:pt idx="3">
                  <c:v>370000</c:v>
                </c:pt>
                <c:pt idx="4">
                  <c:v>380000</c:v>
                </c:pt>
                <c:pt idx="5">
                  <c:v>390000</c:v>
                </c:pt>
                <c:pt idx="6">
                  <c:v>400000</c:v>
                </c:pt>
                <c:pt idx="7">
                  <c:v>410000</c:v>
                </c:pt>
                <c:pt idx="8">
                  <c:v>420000</c:v>
                </c:pt>
                <c:pt idx="9">
                  <c:v>430000</c:v>
                </c:pt>
                <c:pt idx="10">
                  <c:v>440000</c:v>
                </c:pt>
              </c:numCache>
            </c:numRef>
          </c:val>
        </c:ser>
        <c:hiLowLines/>
        <c:marker val="1"/>
        <c:axId val="117400704"/>
        <c:axId val="113820032"/>
      </c:lineChart>
      <c:catAx>
        <c:axId val="11740070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Объем</a:t>
                </a:r>
                <a:r>
                  <a:rPr lang="ru-RU" baseline="0"/>
                  <a:t> производства, в ед.</a:t>
                </a: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crossAx val="113820032"/>
        <c:crosses val="autoZero"/>
        <c:auto val="1"/>
        <c:lblAlgn val="ctr"/>
        <c:lblOffset val="100"/>
      </c:catAx>
      <c:valAx>
        <c:axId val="113820032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Стоимость,, млн. руб.</a:t>
                </a:r>
              </a:p>
            </c:rich>
          </c:tx>
          <c:layout/>
        </c:title>
        <c:numFmt formatCode="_-* #,##0_р_._-;\-* #,##0_р_._-;_-* &quot;-&quot;_р_._-;_-@_-" sourceLinked="1"/>
        <c:majorTickMark val="none"/>
        <c:tickLblPos val="nextTo"/>
        <c:spPr>
          <a:ln w="9525">
            <a:noFill/>
          </a:ln>
        </c:spPr>
        <c:crossAx val="117400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4002037089888954E-2"/>
          <c:y val="0.81339021585512539"/>
          <c:w val="0.34586968561977388"/>
          <c:h val="0.14469614375126194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18</xdr:row>
      <xdr:rowOff>142874</xdr:rowOff>
    </xdr:from>
    <xdr:to>
      <xdr:col>10</xdr:col>
      <xdr:colOff>285750</xdr:colOff>
      <xdr:row>44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1514476</xdr:colOff>
      <xdr:row>33</xdr:row>
      <xdr:rowOff>142874</xdr:rowOff>
    </xdr:from>
    <xdr:to>
      <xdr:col>0</xdr:col>
      <xdr:colOff>1552576</xdr:colOff>
      <xdr:row>36</xdr:row>
      <xdr:rowOff>38099</xdr:rowOff>
    </xdr:to>
    <xdr:cxnSp macro="">
      <xdr:nvCxnSpPr>
        <xdr:cNvPr id="5" name="Прямая со стрелкой 4"/>
        <xdr:cNvCxnSpPr/>
      </xdr:nvCxnSpPr>
      <xdr:spPr>
        <a:xfrm rot="16200000" flipH="1">
          <a:off x="1300163" y="8405812"/>
          <a:ext cx="466725" cy="38100"/>
        </a:xfrm>
        <a:prstGeom prst="straightConnector1">
          <a:avLst/>
        </a:prstGeom>
        <a:ln>
          <a:prstDash val="sysDot"/>
          <a:headEnd type="arrow"/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190502</xdr:colOff>
      <xdr:row>23</xdr:row>
      <xdr:rowOff>104774</xdr:rowOff>
    </xdr:from>
    <xdr:to>
      <xdr:col>8</xdr:col>
      <xdr:colOff>200028</xdr:colOff>
      <xdr:row>28</xdr:row>
      <xdr:rowOff>28578</xdr:rowOff>
    </xdr:to>
    <xdr:cxnSp macro="">
      <xdr:nvCxnSpPr>
        <xdr:cNvPr id="6" name="Прямая со стрелкой 5"/>
        <xdr:cNvCxnSpPr/>
      </xdr:nvCxnSpPr>
      <xdr:spPr>
        <a:xfrm rot="16200000" flipH="1">
          <a:off x="5891213" y="6681788"/>
          <a:ext cx="876304" cy="9526"/>
        </a:xfrm>
        <a:prstGeom prst="straightConnector1">
          <a:avLst/>
        </a:prstGeom>
        <a:ln>
          <a:prstDash val="sysDot"/>
          <a:headEnd type="arrow"/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323853</xdr:colOff>
      <xdr:row>31</xdr:row>
      <xdr:rowOff>85725</xdr:rowOff>
    </xdr:from>
    <xdr:to>
      <xdr:col>3</xdr:col>
      <xdr:colOff>323854</xdr:colOff>
      <xdr:row>37</xdr:row>
      <xdr:rowOff>28574</xdr:rowOff>
    </xdr:to>
    <xdr:cxnSp macro="">
      <xdr:nvCxnSpPr>
        <xdr:cNvPr id="9" name="Прямая соединительная линия 8"/>
        <xdr:cNvCxnSpPr/>
      </xdr:nvCxnSpPr>
      <xdr:spPr>
        <a:xfrm rot="5400000">
          <a:off x="2867029" y="8296274"/>
          <a:ext cx="1085849" cy="1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1171576</xdr:colOff>
      <xdr:row>31</xdr:row>
      <xdr:rowOff>95251</xdr:rowOff>
    </xdr:from>
    <xdr:to>
      <xdr:col>3</xdr:col>
      <xdr:colOff>381001</xdr:colOff>
      <xdr:row>31</xdr:row>
      <xdr:rowOff>104776</xdr:rowOff>
    </xdr:to>
    <xdr:cxnSp macro="">
      <xdr:nvCxnSpPr>
        <xdr:cNvPr id="15" name="Прямая соединительная линия 14"/>
        <xdr:cNvCxnSpPr/>
      </xdr:nvCxnSpPr>
      <xdr:spPr>
        <a:xfrm rot="10800000">
          <a:off x="1171576" y="7762876"/>
          <a:ext cx="2295525" cy="95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0.41816</cdr:x>
      <cdr:y>0.2775</cdr:y>
    </cdr:from>
    <cdr:to>
      <cdr:x>0.66031</cdr:x>
      <cdr:y>0.31977</cdr:y>
    </cdr:to>
    <cdr:sp macro="" textlink="">
      <cdr:nvSpPr>
        <cdr:cNvPr id="2" name="TextBox 1"/>
        <cdr:cNvSpPr txBox="1"/>
      </cdr:nvSpPr>
      <cdr:spPr>
        <a:xfrm xmlns:a="http://schemas.openxmlformats.org/drawingml/2006/main" rot="19669639" flipV="1">
          <a:off x="3154532" y="1353312"/>
          <a:ext cx="1826687" cy="206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0.51124</cdr:x>
      <cdr:y>0.32749</cdr:y>
    </cdr:from>
    <cdr:to>
      <cdr:x>0.62071</cdr:x>
      <cdr:y>0.38176</cdr:y>
    </cdr:to>
    <cdr:sp macro="" textlink="">
      <cdr:nvSpPr>
        <cdr:cNvPr id="3" name="TextBox 2"/>
        <cdr:cNvSpPr txBox="1"/>
      </cdr:nvSpPr>
      <cdr:spPr>
        <a:xfrm xmlns:a="http://schemas.openxmlformats.org/drawingml/2006/main" rot="19896848">
          <a:off x="3856721" y="1597124"/>
          <a:ext cx="825806" cy="264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GB" sz="1100"/>
            <a:t>R</a:t>
          </a:r>
          <a:endParaRPr lang="ru-RU" sz="1100"/>
        </a:p>
      </cdr:txBody>
    </cdr:sp>
  </cdr:relSizeAnchor>
  <cdr:relSizeAnchor xmlns:cdr="http://schemas.openxmlformats.org/drawingml/2006/chartDrawing">
    <cdr:from>
      <cdr:x>0.60959</cdr:x>
      <cdr:y>0.34921</cdr:y>
    </cdr:from>
    <cdr:to>
      <cdr:x>0.81032</cdr:x>
      <cdr:y>0.40348</cdr:y>
    </cdr:to>
    <cdr:sp macro="" textlink="">
      <cdr:nvSpPr>
        <cdr:cNvPr id="4" name="TextBox 3"/>
        <cdr:cNvSpPr txBox="1"/>
      </cdr:nvSpPr>
      <cdr:spPr>
        <a:xfrm xmlns:a="http://schemas.openxmlformats.org/drawingml/2006/main" rot="20723076">
          <a:off x="4598639" y="1703031"/>
          <a:ext cx="1514252" cy="264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GB" sz="1100"/>
            <a:t>TC</a:t>
          </a:r>
          <a:endParaRPr lang="ru-RU" sz="1100"/>
        </a:p>
      </cdr:txBody>
    </cdr:sp>
  </cdr:relSizeAnchor>
  <cdr:relSizeAnchor xmlns:cdr="http://schemas.openxmlformats.org/drawingml/2006/chartDrawing">
    <cdr:from>
      <cdr:x>0.20303</cdr:x>
      <cdr:y>0.59335</cdr:y>
    </cdr:from>
    <cdr:to>
      <cdr:x>0.26515</cdr:x>
      <cdr:y>0.64762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31589" y="2893656"/>
          <a:ext cx="468661" cy="264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100" b="1">
              <a:solidFill>
                <a:srgbClr val="7030A0"/>
              </a:solidFill>
            </a:rPr>
            <a:t>Убыток</a:t>
          </a:r>
        </a:p>
      </cdr:txBody>
    </cdr:sp>
  </cdr:relSizeAnchor>
  <cdr:relSizeAnchor xmlns:cdr="http://schemas.openxmlformats.org/drawingml/2006/chartDrawing">
    <cdr:from>
      <cdr:x>0.72727</cdr:x>
      <cdr:y>0.29062</cdr:y>
    </cdr:from>
    <cdr:to>
      <cdr:x>0.80808</cdr:x>
      <cdr:y>0.34488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486401" y="1417281"/>
          <a:ext cx="609600" cy="264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100" b="1">
              <a:solidFill>
                <a:schemeClr val="accent6">
                  <a:lumMod val="75000"/>
                </a:schemeClr>
              </a:solidFill>
            </a:rPr>
            <a:t>Прибыль</a:t>
          </a:r>
        </a:p>
      </cdr:txBody>
    </cdr:sp>
  </cdr:relSizeAnchor>
  <cdr:relSizeAnchor xmlns:cdr="http://schemas.openxmlformats.org/drawingml/2006/chartDrawing">
    <cdr:from>
      <cdr:x>0.43813</cdr:x>
      <cdr:y>0.39063</cdr:y>
    </cdr:from>
    <cdr:to>
      <cdr:x>0.45202</cdr:x>
      <cdr:y>0.48828</cdr:y>
    </cdr:to>
    <cdr:sp macro="" textlink="">
      <cdr:nvSpPr>
        <cdr:cNvPr id="8" name="Прямая со стрелкой 7"/>
        <cdr:cNvSpPr/>
      </cdr:nvSpPr>
      <cdr:spPr>
        <a:xfrm xmlns:a="http://schemas.openxmlformats.org/drawingml/2006/main" rot="5400000">
          <a:off x="3305175" y="1905001"/>
          <a:ext cx="104776" cy="476251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0.3548</cdr:x>
      <cdr:y>0.31445</cdr:y>
    </cdr:from>
    <cdr:to>
      <cdr:x>0.57449</cdr:x>
      <cdr:y>0.37109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76525" y="1533525"/>
          <a:ext cx="1657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0.30177</cdr:x>
      <cdr:y>0.26172</cdr:y>
    </cdr:from>
    <cdr:to>
      <cdr:x>0.5</cdr:x>
      <cdr:y>0.38672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276474" y="1276351"/>
          <a:ext cx="1495425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100"/>
            <a:t>Точка безубыточности </a:t>
          </a:r>
          <a:r>
            <a:rPr lang="en-GB" sz="1100"/>
            <a:t>Q:</a:t>
          </a:r>
          <a:endParaRPr lang="ru-RU" sz="1100"/>
        </a:p>
        <a:p xmlns:a="http://schemas.openxmlformats.org/drawingml/2006/main">
          <a:r>
            <a:rPr lang="ru-RU" sz="1100"/>
            <a:t>Вырчка</a:t>
          </a:r>
          <a:r>
            <a:rPr lang="ru-RU" sz="1100" baseline="0"/>
            <a:t> покрывает </a:t>
          </a:r>
        </a:p>
        <a:p xmlns:a="http://schemas.openxmlformats.org/drawingml/2006/main">
          <a:r>
            <a:rPr lang="ru-RU" sz="1100" baseline="0"/>
            <a:t>совокупные издержки</a:t>
          </a:r>
          <a:endParaRPr lang="ru-RU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0</xdr:rowOff>
    </xdr:from>
    <xdr:to>
      <xdr:col>9</xdr:col>
      <xdr:colOff>190501</xdr:colOff>
      <xdr:row>57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28</xdr:row>
      <xdr:rowOff>0</xdr:rowOff>
    </xdr:from>
    <xdr:to>
      <xdr:col>23</xdr:col>
      <xdr:colOff>66675</xdr:colOff>
      <xdr:row>57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142876</xdr:colOff>
      <xdr:row>4</xdr:row>
      <xdr:rowOff>152399</xdr:rowOff>
    </xdr:from>
    <xdr:to>
      <xdr:col>6</xdr:col>
      <xdr:colOff>619126</xdr:colOff>
      <xdr:row>6</xdr:row>
      <xdr:rowOff>104774</xdr:rowOff>
    </xdr:to>
    <xdr:cxnSp macro="">
      <xdr:nvCxnSpPr>
        <xdr:cNvPr id="5" name="Прямая со стрелкой 4"/>
        <xdr:cNvCxnSpPr/>
      </xdr:nvCxnSpPr>
      <xdr:spPr>
        <a:xfrm rot="10800000" flipV="1">
          <a:off x="3838576" y="923924"/>
          <a:ext cx="2619375" cy="77152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0.41816</cdr:x>
      <cdr:y>0.2775</cdr:y>
    </cdr:from>
    <cdr:to>
      <cdr:x>0.66031</cdr:x>
      <cdr:y>0.31977</cdr:y>
    </cdr:to>
    <cdr:sp macro="" textlink="">
      <cdr:nvSpPr>
        <cdr:cNvPr id="2" name="TextBox 1"/>
        <cdr:cNvSpPr txBox="1"/>
      </cdr:nvSpPr>
      <cdr:spPr>
        <a:xfrm xmlns:a="http://schemas.openxmlformats.org/drawingml/2006/main" rot="19669639" flipV="1">
          <a:off x="3154532" y="1353312"/>
          <a:ext cx="1826687" cy="206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0.61864</cdr:x>
      <cdr:y>0.21033</cdr:y>
    </cdr:from>
    <cdr:to>
      <cdr:x>0.65439</cdr:x>
      <cdr:y>0.24924</cdr:y>
    </cdr:to>
    <cdr:sp macro="" textlink="">
      <cdr:nvSpPr>
        <cdr:cNvPr id="3" name="TextBox 2"/>
        <cdr:cNvSpPr txBox="1"/>
      </cdr:nvSpPr>
      <cdr:spPr>
        <a:xfrm xmlns:a="http://schemas.openxmlformats.org/drawingml/2006/main" rot="19896848">
          <a:off x="6314269" y="1282147"/>
          <a:ext cx="364880" cy="237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GB" sz="1100"/>
            <a:t>R</a:t>
          </a:r>
          <a:endParaRPr lang="ru-RU" sz="1100"/>
        </a:p>
      </cdr:txBody>
    </cdr:sp>
  </cdr:relSizeAnchor>
  <cdr:relSizeAnchor xmlns:cdr="http://schemas.openxmlformats.org/drawingml/2006/chartDrawing">
    <cdr:from>
      <cdr:x>0.57454</cdr:x>
      <cdr:y>0.3639</cdr:y>
    </cdr:from>
    <cdr:to>
      <cdr:x>0.60999</cdr:x>
      <cdr:y>0.41297</cdr:y>
    </cdr:to>
    <cdr:sp macro="" textlink="">
      <cdr:nvSpPr>
        <cdr:cNvPr id="4" name="TextBox 3"/>
        <cdr:cNvSpPr txBox="1"/>
      </cdr:nvSpPr>
      <cdr:spPr>
        <a:xfrm xmlns:a="http://schemas.openxmlformats.org/drawingml/2006/main" rot="20723076">
          <a:off x="5864212" y="2218307"/>
          <a:ext cx="361825" cy="299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GB" sz="1100"/>
            <a:t>TC</a:t>
          </a:r>
          <a:endParaRPr lang="ru-RU" sz="1100"/>
        </a:p>
      </cdr:txBody>
    </cdr:sp>
  </cdr:relSizeAnchor>
  <cdr:relSizeAnchor xmlns:cdr="http://schemas.openxmlformats.org/drawingml/2006/chartDrawing">
    <cdr:from>
      <cdr:x>0.17317</cdr:x>
      <cdr:y>0.62304</cdr:y>
    </cdr:from>
    <cdr:to>
      <cdr:x>0.23529</cdr:x>
      <cdr:y>0.67731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767470" y="3798037"/>
          <a:ext cx="634041" cy="33083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Убыток</a:t>
          </a:r>
        </a:p>
      </cdr:txBody>
    </cdr:sp>
  </cdr:relSizeAnchor>
  <cdr:relSizeAnchor xmlns:cdr="http://schemas.openxmlformats.org/drawingml/2006/chartDrawing">
    <cdr:from>
      <cdr:x>0.42776</cdr:x>
      <cdr:y>0.33438</cdr:y>
    </cdr:from>
    <cdr:to>
      <cdr:x>0.46194</cdr:x>
      <cdr:y>0.42188</cdr:y>
    </cdr:to>
    <cdr:sp macro="" textlink="">
      <cdr:nvSpPr>
        <cdr:cNvPr id="8" name="Прямая со стрелкой 7"/>
        <cdr:cNvSpPr/>
      </cdr:nvSpPr>
      <cdr:spPr>
        <a:xfrm xmlns:a="http://schemas.openxmlformats.org/drawingml/2006/main" rot="5400000" flipV="1">
          <a:off x="4273748" y="2130623"/>
          <a:ext cx="533370" cy="348886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0.3548</cdr:x>
      <cdr:y>0.31445</cdr:y>
    </cdr:from>
    <cdr:to>
      <cdr:x>0.57449</cdr:x>
      <cdr:y>0.37109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76525" y="1533525"/>
          <a:ext cx="1657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0.30177</cdr:x>
      <cdr:y>0.26172</cdr:y>
    </cdr:from>
    <cdr:to>
      <cdr:x>0.5</cdr:x>
      <cdr:y>0.38672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276474" y="1276351"/>
          <a:ext cx="1495425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100"/>
            <a:t>Точка безубыточности </a:t>
          </a:r>
          <a:r>
            <a:rPr lang="en-GB" sz="1100"/>
            <a:t>Q:</a:t>
          </a:r>
          <a:endParaRPr lang="ru-RU" sz="1100"/>
        </a:p>
        <a:p xmlns:a="http://schemas.openxmlformats.org/drawingml/2006/main">
          <a:r>
            <a:rPr lang="ru-RU" sz="1100"/>
            <a:t>Вырчка</a:t>
          </a:r>
          <a:r>
            <a:rPr lang="ru-RU" sz="1100" baseline="0"/>
            <a:t> покрывает </a:t>
          </a:r>
        </a:p>
        <a:p xmlns:a="http://schemas.openxmlformats.org/drawingml/2006/main">
          <a:r>
            <a:rPr lang="ru-RU" sz="1100" baseline="0"/>
            <a:t>совокупные издержки</a:t>
          </a:r>
          <a:endParaRPr lang="ru-RU" sz="1100"/>
        </a:p>
      </cdr:txBody>
    </cdr:sp>
  </cdr:relSizeAnchor>
  <cdr:relSizeAnchor xmlns:cdr="http://schemas.openxmlformats.org/drawingml/2006/chartDrawing">
    <cdr:from>
      <cdr:x>0.56895</cdr:x>
      <cdr:y>0.56858</cdr:y>
    </cdr:from>
    <cdr:to>
      <cdr:x>0.60439</cdr:x>
      <cdr:y>0.61766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807062" y="3466082"/>
          <a:ext cx="361825" cy="299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GB" sz="1100"/>
            <a:t>FC</a:t>
          </a:r>
          <a:endParaRPr lang="ru-RU" sz="1100"/>
        </a:p>
      </cdr:txBody>
    </cdr:sp>
  </cdr:relSizeAnchor>
  <cdr:relSizeAnchor xmlns:cdr="http://schemas.openxmlformats.org/drawingml/2006/chartDrawing">
    <cdr:from>
      <cdr:x>0.16798</cdr:x>
      <cdr:y>0.63438</cdr:y>
    </cdr:from>
    <cdr:to>
      <cdr:x>0.16891</cdr:x>
      <cdr:y>0.71719</cdr:y>
    </cdr:to>
    <cdr:sp macro="" textlink="">
      <cdr:nvSpPr>
        <cdr:cNvPr id="13" name="Прямая со стрелкой 12"/>
        <cdr:cNvSpPr/>
      </cdr:nvSpPr>
      <cdr:spPr>
        <a:xfrm xmlns:a="http://schemas.openxmlformats.org/drawingml/2006/main" rot="5400000">
          <a:off x="1714501" y="3867150"/>
          <a:ext cx="9526" cy="504825"/>
        </a:xfrm>
        <a:prstGeom xmlns:a="http://schemas.openxmlformats.org/drawingml/2006/main" prst="straightConnector1">
          <a:avLst/>
        </a:prstGeom>
        <a:ln xmlns:a="http://schemas.openxmlformats.org/drawingml/2006/main" w="19050">
          <a:prstDash val="dash"/>
          <a:headEnd type="arrow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0.67191</cdr:x>
      <cdr:y>0.22031</cdr:y>
    </cdr:from>
    <cdr:to>
      <cdr:x>0.67284</cdr:x>
      <cdr:y>0.30313</cdr:y>
    </cdr:to>
    <cdr:sp macro="" textlink="">
      <cdr:nvSpPr>
        <cdr:cNvPr id="14" name="Прямая со стрелкой 13"/>
        <cdr:cNvSpPr/>
      </cdr:nvSpPr>
      <cdr:spPr>
        <a:xfrm xmlns:a="http://schemas.openxmlformats.org/drawingml/2006/main" rot="5400000">
          <a:off x="6610351" y="1590676"/>
          <a:ext cx="504825" cy="9526"/>
        </a:xfrm>
        <a:prstGeom xmlns:a="http://schemas.openxmlformats.org/drawingml/2006/main" prst="straightConnector1">
          <a:avLst/>
        </a:prstGeom>
        <a:ln xmlns:a="http://schemas.openxmlformats.org/drawingml/2006/main" w="19050">
          <a:prstDash val="dash"/>
          <a:headEnd type="arrow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0.6827</cdr:x>
      <cdr:y>0.23085</cdr:y>
    </cdr:from>
    <cdr:to>
      <cdr:x>0.74482</cdr:x>
      <cdr:y>0.28512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579327" y="1314910"/>
          <a:ext cx="507672" cy="3091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Прибыль</a:t>
          </a:r>
        </a:p>
      </cdr:txBody>
    </cdr:sp>
  </cdr:relSizeAnchor>
  <cdr:relSizeAnchor xmlns:cdr="http://schemas.openxmlformats.org/drawingml/2006/chartDrawing">
    <cdr:from>
      <cdr:x>0.14091</cdr:x>
      <cdr:y>0.42656</cdr:y>
    </cdr:from>
    <cdr:to>
      <cdr:x>0.46287</cdr:x>
      <cdr:y>0.42812</cdr:y>
    </cdr:to>
    <cdr:sp macro="" textlink="">
      <cdr:nvSpPr>
        <cdr:cNvPr id="17" name="Прямая со стрелкой 16"/>
        <cdr:cNvSpPr/>
      </cdr:nvSpPr>
      <cdr:spPr>
        <a:xfrm xmlns:a="http://schemas.openxmlformats.org/drawingml/2006/main" rot="10800000" flipV="1">
          <a:off x="1438276" y="2600324"/>
          <a:ext cx="3286125" cy="9525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dash"/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0.46437</cdr:x>
      <cdr:y>0.42812</cdr:y>
    </cdr:from>
    <cdr:to>
      <cdr:x>0.46884</cdr:x>
      <cdr:y>0.71406</cdr:y>
    </cdr:to>
    <cdr:sp macro="" textlink="">
      <cdr:nvSpPr>
        <cdr:cNvPr id="19" name="Прямая со стрелкой 18"/>
        <cdr:cNvSpPr/>
      </cdr:nvSpPr>
      <cdr:spPr>
        <a:xfrm xmlns:a="http://schemas.openxmlformats.org/drawingml/2006/main" rot="16200000" flipH="1">
          <a:off x="3890965" y="3458528"/>
          <a:ext cx="1743079" cy="45719"/>
        </a:xfrm>
        <a:prstGeom xmlns:a="http://schemas.openxmlformats.org/drawingml/2006/main" prst="straightConnector1">
          <a:avLst/>
        </a:prstGeom>
        <a:ln xmlns:a="http://schemas.openxmlformats.org/drawingml/2006/main" w="38100">
          <a:prstDash val="dash"/>
          <a:tailEnd type="arrow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0.41816</cdr:x>
      <cdr:y>0.2775</cdr:y>
    </cdr:from>
    <cdr:to>
      <cdr:x>0.66031</cdr:x>
      <cdr:y>0.31977</cdr:y>
    </cdr:to>
    <cdr:sp macro="" textlink="">
      <cdr:nvSpPr>
        <cdr:cNvPr id="2" name="TextBox 1"/>
        <cdr:cNvSpPr txBox="1"/>
      </cdr:nvSpPr>
      <cdr:spPr>
        <a:xfrm xmlns:a="http://schemas.openxmlformats.org/drawingml/2006/main" rot="19669639" flipV="1">
          <a:off x="3154532" y="1353312"/>
          <a:ext cx="1826687" cy="206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0.61864</cdr:x>
      <cdr:y>0.21033</cdr:y>
    </cdr:from>
    <cdr:to>
      <cdr:x>0.65439</cdr:x>
      <cdr:y>0.24924</cdr:y>
    </cdr:to>
    <cdr:sp macro="" textlink="">
      <cdr:nvSpPr>
        <cdr:cNvPr id="3" name="TextBox 2"/>
        <cdr:cNvSpPr txBox="1"/>
      </cdr:nvSpPr>
      <cdr:spPr>
        <a:xfrm xmlns:a="http://schemas.openxmlformats.org/drawingml/2006/main" rot="19896848">
          <a:off x="6314269" y="1282147"/>
          <a:ext cx="364880" cy="237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GB" sz="1100"/>
            <a:t>R</a:t>
          </a:r>
          <a:endParaRPr lang="ru-RU" sz="1100"/>
        </a:p>
      </cdr:txBody>
    </cdr:sp>
  </cdr:relSizeAnchor>
  <cdr:relSizeAnchor xmlns:cdr="http://schemas.openxmlformats.org/drawingml/2006/chartDrawing">
    <cdr:from>
      <cdr:x>0.49645</cdr:x>
      <cdr:y>0.26524</cdr:y>
    </cdr:from>
    <cdr:to>
      <cdr:x>0.5319</cdr:x>
      <cdr:y>0.31431</cdr:y>
    </cdr:to>
    <cdr:sp macro="" textlink="">
      <cdr:nvSpPr>
        <cdr:cNvPr id="4" name="TextBox 3"/>
        <cdr:cNvSpPr txBox="1"/>
      </cdr:nvSpPr>
      <cdr:spPr>
        <a:xfrm xmlns:a="http://schemas.openxmlformats.org/drawingml/2006/main" rot="21340880">
          <a:off x="4057224" y="1510781"/>
          <a:ext cx="289714" cy="279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GB" sz="1100"/>
            <a:t>TC</a:t>
          </a:r>
          <a:endParaRPr lang="ru-RU" sz="1100"/>
        </a:p>
      </cdr:txBody>
    </cdr:sp>
  </cdr:relSizeAnchor>
  <cdr:relSizeAnchor xmlns:cdr="http://schemas.openxmlformats.org/drawingml/2006/chartDrawing">
    <cdr:from>
      <cdr:x>0.17317</cdr:x>
      <cdr:y>0.62304</cdr:y>
    </cdr:from>
    <cdr:to>
      <cdr:x>0.23529</cdr:x>
      <cdr:y>0.67731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767470" y="3798037"/>
          <a:ext cx="634041" cy="33083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Убыток</a:t>
          </a:r>
        </a:p>
      </cdr:txBody>
    </cdr:sp>
  </cdr:relSizeAnchor>
  <cdr:relSizeAnchor xmlns:cdr="http://schemas.openxmlformats.org/drawingml/2006/chartDrawing">
    <cdr:from>
      <cdr:x>0.5711</cdr:x>
      <cdr:y>0.26589</cdr:y>
    </cdr:from>
    <cdr:to>
      <cdr:x>0.58898</cdr:x>
      <cdr:y>0.30817</cdr:y>
    </cdr:to>
    <cdr:sp macro="" textlink="">
      <cdr:nvSpPr>
        <cdr:cNvPr id="8" name="Прямая со стрелкой 7"/>
        <cdr:cNvSpPr/>
      </cdr:nvSpPr>
      <cdr:spPr>
        <a:xfrm xmlns:a="http://schemas.openxmlformats.org/drawingml/2006/main" rot="5400000" flipV="1">
          <a:off x="4619913" y="1561812"/>
          <a:ext cx="240832" cy="146157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0.3548</cdr:x>
      <cdr:y>0.31445</cdr:y>
    </cdr:from>
    <cdr:to>
      <cdr:x>0.57449</cdr:x>
      <cdr:y>0.37109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76525" y="1533525"/>
          <a:ext cx="1657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0.43464</cdr:x>
      <cdr:y>0.16388</cdr:y>
    </cdr:from>
    <cdr:to>
      <cdr:x>0.59674</cdr:x>
      <cdr:y>0.26297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552051" y="933450"/>
          <a:ext cx="1324750" cy="564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100"/>
            <a:t>Точка безубыточности </a:t>
          </a:r>
          <a:r>
            <a:rPr lang="en-GB" sz="1100"/>
            <a:t>Q:</a:t>
          </a:r>
          <a:endParaRPr lang="ru-RU" sz="1100"/>
        </a:p>
        <a:p xmlns:a="http://schemas.openxmlformats.org/drawingml/2006/main">
          <a:r>
            <a:rPr lang="ru-RU" sz="1100"/>
            <a:t>Вырчка</a:t>
          </a:r>
          <a:r>
            <a:rPr lang="ru-RU" sz="1100" baseline="0"/>
            <a:t> покрывает </a:t>
          </a:r>
        </a:p>
        <a:p xmlns:a="http://schemas.openxmlformats.org/drawingml/2006/main">
          <a:r>
            <a:rPr lang="ru-RU" sz="1100" baseline="0"/>
            <a:t>совокупные издержки</a:t>
          </a:r>
          <a:endParaRPr lang="ru-RU" sz="1100"/>
        </a:p>
      </cdr:txBody>
    </cdr:sp>
  </cdr:relSizeAnchor>
  <cdr:relSizeAnchor xmlns:cdr="http://schemas.openxmlformats.org/drawingml/2006/chartDrawing">
    <cdr:from>
      <cdr:x>0.351</cdr:x>
      <cdr:y>0.40804</cdr:y>
    </cdr:from>
    <cdr:to>
      <cdr:x>0.38644</cdr:x>
      <cdr:y>0.45712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868540" y="2324203"/>
          <a:ext cx="289632" cy="279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GB" sz="1100"/>
            <a:t>FC</a:t>
          </a:r>
          <a:endParaRPr lang="ru-RU" sz="1100"/>
        </a:p>
      </cdr:txBody>
    </cdr:sp>
  </cdr:relSizeAnchor>
  <cdr:relSizeAnchor xmlns:cdr="http://schemas.openxmlformats.org/drawingml/2006/chartDrawing">
    <cdr:from>
      <cdr:x>0.16798</cdr:x>
      <cdr:y>0.39298</cdr:y>
    </cdr:from>
    <cdr:to>
      <cdr:x>0.17357</cdr:x>
      <cdr:y>0.71572</cdr:y>
    </cdr:to>
    <cdr:sp macro="" textlink="">
      <cdr:nvSpPr>
        <cdr:cNvPr id="13" name="Прямая со стрелкой 12"/>
        <cdr:cNvSpPr/>
      </cdr:nvSpPr>
      <cdr:spPr>
        <a:xfrm xmlns:a="http://schemas.openxmlformats.org/drawingml/2006/main" rot="5400000">
          <a:off x="476502" y="3134678"/>
          <a:ext cx="1838325" cy="45719"/>
        </a:xfrm>
        <a:prstGeom xmlns:a="http://schemas.openxmlformats.org/drawingml/2006/main" prst="straightConnector1">
          <a:avLst/>
        </a:prstGeom>
        <a:ln xmlns:a="http://schemas.openxmlformats.org/drawingml/2006/main" w="19050">
          <a:prstDash val="dash"/>
          <a:headEnd type="arrow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0.66725</cdr:x>
      <cdr:y>0.21864</cdr:y>
    </cdr:from>
    <cdr:to>
      <cdr:x>0.66818</cdr:x>
      <cdr:y>0.30146</cdr:y>
    </cdr:to>
    <cdr:sp macro="" textlink="">
      <cdr:nvSpPr>
        <cdr:cNvPr id="14" name="Прямая со стрелкой 13"/>
        <cdr:cNvSpPr/>
      </cdr:nvSpPr>
      <cdr:spPr>
        <a:xfrm xmlns:a="http://schemas.openxmlformats.org/drawingml/2006/main" rot="5400000">
          <a:off x="5220982" y="1477419"/>
          <a:ext cx="471738" cy="76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prstDash val="dash"/>
          <a:headEnd type="arrow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0.6827</cdr:x>
      <cdr:y>0.23085</cdr:y>
    </cdr:from>
    <cdr:to>
      <cdr:x>0.74482</cdr:x>
      <cdr:y>0.28512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579327" y="1314910"/>
          <a:ext cx="507672" cy="3091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Прибыль</a:t>
          </a:r>
        </a:p>
      </cdr:txBody>
    </cdr:sp>
  </cdr:relSizeAnchor>
  <cdr:relSizeAnchor xmlns:cdr="http://schemas.openxmlformats.org/drawingml/2006/chartDrawing">
    <cdr:from>
      <cdr:x>0.14569</cdr:x>
      <cdr:y>0.30616</cdr:y>
    </cdr:from>
    <cdr:to>
      <cdr:x>0.58175</cdr:x>
      <cdr:y>0.31418</cdr:y>
    </cdr:to>
    <cdr:sp macro="" textlink="">
      <cdr:nvSpPr>
        <cdr:cNvPr id="17" name="Прямая со стрелкой 16"/>
        <cdr:cNvSpPr/>
      </cdr:nvSpPr>
      <cdr:spPr>
        <a:xfrm xmlns:a="http://schemas.openxmlformats.org/drawingml/2006/main" rot="10800000" flipV="1">
          <a:off x="1190624" y="1743863"/>
          <a:ext cx="3563707" cy="45719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dash"/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0.58908</cdr:x>
      <cdr:y>0.30772</cdr:y>
    </cdr:from>
    <cdr:to>
      <cdr:x>0.59467</cdr:x>
      <cdr:y>0.71405</cdr:y>
    </cdr:to>
    <cdr:sp macro="" textlink="">
      <cdr:nvSpPr>
        <cdr:cNvPr id="19" name="Прямая со стрелкой 18"/>
        <cdr:cNvSpPr/>
      </cdr:nvSpPr>
      <cdr:spPr>
        <a:xfrm xmlns:a="http://schemas.openxmlformats.org/drawingml/2006/main" rot="16200000" flipH="1">
          <a:off x="3679862" y="2887104"/>
          <a:ext cx="2314428" cy="45719"/>
        </a:xfrm>
        <a:prstGeom xmlns:a="http://schemas.openxmlformats.org/drawingml/2006/main" prst="straightConnector1">
          <a:avLst/>
        </a:prstGeom>
        <a:ln xmlns:a="http://schemas.openxmlformats.org/drawingml/2006/main" w="38100">
          <a:prstDash val="dash"/>
          <a:tailEnd type="arrow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E5" sqref="E5"/>
    </sheetView>
  </sheetViews>
  <sheetFormatPr defaultRowHeight="15"/>
  <cols>
    <col min="1" max="1" width="26.28515625" customWidth="1"/>
    <col min="2" max="2" width="10.85546875" customWidth="1"/>
  </cols>
  <sheetData>
    <row r="1" spans="1:12">
      <c r="A1" s="57" t="s">
        <v>0</v>
      </c>
      <c r="B1" s="57"/>
      <c r="C1" s="57"/>
      <c r="D1" s="57"/>
      <c r="E1" s="57"/>
      <c r="F1" s="57"/>
    </row>
    <row r="2" spans="1:12">
      <c r="A2" s="1" t="s">
        <v>1</v>
      </c>
      <c r="B2" s="1"/>
      <c r="C2" s="1"/>
      <c r="D2" s="1"/>
      <c r="E2" s="1"/>
      <c r="F2" s="1"/>
      <c r="G2" s="1"/>
      <c r="H2" s="1"/>
    </row>
    <row r="4" spans="1:12">
      <c r="A4" s="2" t="s">
        <v>2</v>
      </c>
    </row>
    <row r="5" spans="1:12">
      <c r="A5" s="2"/>
    </row>
    <row r="6" spans="1:12">
      <c r="A6" s="4" t="s">
        <v>4</v>
      </c>
      <c r="B6" s="4" t="s">
        <v>8</v>
      </c>
    </row>
    <row r="7" spans="1:12" ht="33.75" customHeight="1">
      <c r="A7" s="5" t="s">
        <v>3</v>
      </c>
      <c r="B7" s="7">
        <v>200</v>
      </c>
    </row>
    <row r="8" spans="1:12">
      <c r="A8" s="4" t="s">
        <v>5</v>
      </c>
      <c r="B8" s="7">
        <v>1000</v>
      </c>
    </row>
    <row r="9" spans="1:12">
      <c r="A9" s="4" t="s">
        <v>6</v>
      </c>
      <c r="B9" s="7">
        <v>750</v>
      </c>
    </row>
    <row r="10" spans="1:12" ht="45">
      <c r="A10" s="5" t="s">
        <v>7</v>
      </c>
      <c r="B10" s="7">
        <v>250</v>
      </c>
    </row>
    <row r="12" spans="1:12">
      <c r="A12" t="s">
        <v>9</v>
      </c>
    </row>
    <row r="13" spans="1:12" ht="45">
      <c r="A13" s="5" t="s">
        <v>10</v>
      </c>
      <c r="B13" s="8">
        <v>0</v>
      </c>
      <c r="C13" s="8">
        <v>100</v>
      </c>
      <c r="D13" s="8">
        <v>200</v>
      </c>
      <c r="E13" s="8">
        <v>300</v>
      </c>
      <c r="F13" s="8">
        <v>400</v>
      </c>
      <c r="G13" s="8">
        <v>500</v>
      </c>
      <c r="H13" s="8">
        <v>600</v>
      </c>
      <c r="I13" s="8">
        <v>700</v>
      </c>
      <c r="J13" s="8">
        <v>800</v>
      </c>
      <c r="K13" s="8">
        <v>900</v>
      </c>
      <c r="L13" s="8">
        <v>1000</v>
      </c>
    </row>
    <row r="14" spans="1:12" ht="30">
      <c r="A14" s="5" t="s">
        <v>11</v>
      </c>
      <c r="B14" s="9">
        <f>B$13*$B$9/1000</f>
        <v>0</v>
      </c>
      <c r="C14" s="9">
        <f t="shared" ref="C14:L14" si="0">C$13*$B$9/1000</f>
        <v>75</v>
      </c>
      <c r="D14" s="9">
        <f t="shared" si="0"/>
        <v>150</v>
      </c>
      <c r="E14" s="9">
        <f t="shared" si="0"/>
        <v>225</v>
      </c>
      <c r="F14" s="9">
        <f t="shared" si="0"/>
        <v>300</v>
      </c>
      <c r="G14" s="9">
        <f t="shared" si="0"/>
        <v>375</v>
      </c>
      <c r="H14" s="9">
        <f t="shared" si="0"/>
        <v>450</v>
      </c>
      <c r="I14" s="9">
        <f t="shared" si="0"/>
        <v>525</v>
      </c>
      <c r="J14" s="9">
        <f t="shared" si="0"/>
        <v>600</v>
      </c>
      <c r="K14" s="9">
        <f t="shared" si="0"/>
        <v>675</v>
      </c>
      <c r="L14" s="9">
        <f t="shared" si="0"/>
        <v>750</v>
      </c>
    </row>
    <row r="15" spans="1:12" ht="30">
      <c r="A15" s="5" t="s">
        <v>13</v>
      </c>
      <c r="B15" s="9">
        <f>$B$7</f>
        <v>200</v>
      </c>
      <c r="C15" s="9">
        <f t="shared" ref="C15:L15" si="1">$B$7</f>
        <v>200</v>
      </c>
      <c r="D15" s="9">
        <f t="shared" si="1"/>
        <v>200</v>
      </c>
      <c r="E15" s="9">
        <f t="shared" si="1"/>
        <v>200</v>
      </c>
      <c r="F15" s="9">
        <f t="shared" si="1"/>
        <v>200</v>
      </c>
      <c r="G15" s="9">
        <f t="shared" si="1"/>
        <v>200</v>
      </c>
      <c r="H15" s="9">
        <f t="shared" si="1"/>
        <v>200</v>
      </c>
      <c r="I15" s="9">
        <f t="shared" si="1"/>
        <v>200</v>
      </c>
      <c r="J15" s="9">
        <f t="shared" si="1"/>
        <v>200</v>
      </c>
      <c r="K15" s="9">
        <f t="shared" si="1"/>
        <v>200</v>
      </c>
      <c r="L15" s="9">
        <f t="shared" si="1"/>
        <v>200</v>
      </c>
    </row>
    <row r="16" spans="1:12" ht="30">
      <c r="A16" s="5" t="s">
        <v>12</v>
      </c>
      <c r="B16" s="9">
        <f>$B$7+B$13*$B$10/1000</f>
        <v>200</v>
      </c>
      <c r="C16" s="9">
        <f t="shared" ref="C16:L16" si="2">$B$7+C$13*$B$10/1000</f>
        <v>225</v>
      </c>
      <c r="D16" s="9">
        <f t="shared" si="2"/>
        <v>250</v>
      </c>
      <c r="E16" s="9">
        <f t="shared" si="2"/>
        <v>275</v>
      </c>
      <c r="F16" s="9">
        <f t="shared" si="2"/>
        <v>300</v>
      </c>
      <c r="G16" s="9">
        <f t="shared" si="2"/>
        <v>325</v>
      </c>
      <c r="H16" s="9">
        <f t="shared" si="2"/>
        <v>350</v>
      </c>
      <c r="I16" s="9">
        <f t="shared" si="2"/>
        <v>375</v>
      </c>
      <c r="J16" s="9">
        <f t="shared" si="2"/>
        <v>400</v>
      </c>
      <c r="K16" s="9">
        <f t="shared" si="2"/>
        <v>425</v>
      </c>
      <c r="L16" s="9">
        <f t="shared" si="2"/>
        <v>450</v>
      </c>
    </row>
    <row r="17" spans="1:12" ht="30">
      <c r="A17" s="11" t="s">
        <v>14</v>
      </c>
      <c r="B17" s="6">
        <f>B$14-B$16</f>
        <v>-200</v>
      </c>
      <c r="C17" s="6">
        <f>C$14-C$16</f>
        <v>-150</v>
      </c>
      <c r="D17" s="6">
        <f t="shared" ref="C17:L17" si="3">D$14-D$16</f>
        <v>-100</v>
      </c>
      <c r="E17" s="6">
        <f t="shared" si="3"/>
        <v>-50</v>
      </c>
      <c r="F17" s="12">
        <f t="shared" si="3"/>
        <v>0</v>
      </c>
      <c r="G17" s="6">
        <f t="shared" si="3"/>
        <v>50</v>
      </c>
      <c r="H17" s="6">
        <f t="shared" si="3"/>
        <v>100</v>
      </c>
      <c r="I17" s="6">
        <f t="shared" si="3"/>
        <v>150</v>
      </c>
      <c r="J17" s="6">
        <f t="shared" si="3"/>
        <v>200</v>
      </c>
      <c r="K17" s="6">
        <f t="shared" si="3"/>
        <v>250</v>
      </c>
      <c r="L17" s="6">
        <f t="shared" si="3"/>
        <v>300</v>
      </c>
    </row>
    <row r="46" spans="1:10" ht="27.75" customHeight="1">
      <c r="A46" s="13" t="s">
        <v>15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 t="s">
        <v>16</v>
      </c>
      <c r="B48" s="3"/>
      <c r="C48" s="3"/>
      <c r="D48" s="3"/>
      <c r="E48" s="3"/>
      <c r="F48" s="3"/>
      <c r="G48" s="3"/>
      <c r="H48" s="3"/>
      <c r="I48" s="3"/>
      <c r="J48" s="3"/>
    </row>
    <row r="49" spans="1:2">
      <c r="A49" t="s">
        <v>17</v>
      </c>
    </row>
    <row r="50" spans="1:2">
      <c r="A50" t="s">
        <v>18</v>
      </c>
    </row>
    <row r="51" spans="1:2">
      <c r="A51" t="s">
        <v>19</v>
      </c>
    </row>
    <row r="52" spans="1:2">
      <c r="A52" t="s">
        <v>20</v>
      </c>
    </row>
    <row r="53" spans="1:2">
      <c r="A53" s="14" t="s">
        <v>21</v>
      </c>
      <c r="B53" s="14">
        <f>200000/(750-250)</f>
        <v>400</v>
      </c>
    </row>
  </sheetData>
  <mergeCells count="1">
    <mergeCell ref="A46:J46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62"/>
  <sheetViews>
    <sheetView topLeftCell="A43" workbookViewId="0">
      <selection activeCell="D64" sqref="D64"/>
    </sheetView>
  </sheetViews>
  <sheetFormatPr defaultRowHeight="15"/>
  <cols>
    <col min="1" max="1" width="24.7109375" customWidth="1"/>
    <col min="2" max="2" width="16.7109375" customWidth="1"/>
    <col min="3" max="3" width="14" customWidth="1"/>
    <col min="4" max="12" width="10.7109375" bestFit="1" customWidth="1"/>
  </cols>
  <sheetData>
    <row r="1" spans="1:12">
      <c r="A1" s="2" t="s">
        <v>22</v>
      </c>
    </row>
    <row r="2" spans="1:12">
      <c r="A2" s="16" t="s">
        <v>23</v>
      </c>
      <c r="B2" s="16"/>
      <c r="C2" s="16"/>
      <c r="D2" s="16"/>
      <c r="E2" s="16"/>
      <c r="F2" s="16"/>
      <c r="G2" s="16"/>
      <c r="H2" s="16"/>
    </row>
    <row r="3" spans="1:12">
      <c r="A3" s="16"/>
      <c r="B3" s="16"/>
      <c r="C3" s="16"/>
      <c r="D3" s="16"/>
      <c r="E3" s="16"/>
      <c r="F3" s="16"/>
      <c r="G3" s="16"/>
      <c r="H3" s="16"/>
    </row>
    <row r="4" spans="1:12" ht="15.75" thickBot="1"/>
    <row r="5" spans="1:12" ht="32.25" thickBot="1">
      <c r="A5" s="17"/>
      <c r="B5" s="18" t="s">
        <v>24</v>
      </c>
      <c r="C5" s="18" t="s">
        <v>25</v>
      </c>
      <c r="H5" t="s">
        <v>47</v>
      </c>
    </row>
    <row r="6" spans="1:12" ht="32.25" thickBot="1">
      <c r="A6" s="19" t="s">
        <v>26</v>
      </c>
      <c r="B6" s="20">
        <v>500000</v>
      </c>
      <c r="C6" s="20">
        <v>500000</v>
      </c>
    </row>
    <row r="7" spans="1:12" ht="32.25" thickBot="1">
      <c r="A7" s="19" t="s">
        <v>27</v>
      </c>
      <c r="B7" s="20">
        <v>350000</v>
      </c>
      <c r="C7" s="20">
        <v>100000</v>
      </c>
    </row>
    <row r="8" spans="1:12" ht="15.75" thickBot="1">
      <c r="A8" s="21"/>
      <c r="B8" s="22"/>
      <c r="C8" s="22"/>
    </row>
    <row r="9" spans="1:12" ht="32.25" thickBot="1">
      <c r="A9" s="19" t="s">
        <v>28</v>
      </c>
      <c r="B9" s="20">
        <v>90000</v>
      </c>
      <c r="C9" s="20">
        <v>340000</v>
      </c>
    </row>
    <row r="10" spans="1:12" ht="32.25" thickBot="1">
      <c r="A10" s="19" t="s">
        <v>29</v>
      </c>
      <c r="B10" s="20">
        <v>60000</v>
      </c>
      <c r="C10" s="20">
        <v>60000</v>
      </c>
    </row>
    <row r="11" spans="1:12" ht="32.25" thickBot="1">
      <c r="A11" s="19" t="s">
        <v>30</v>
      </c>
      <c r="B11" s="23">
        <v>1000</v>
      </c>
      <c r="C11" s="24">
        <v>1000</v>
      </c>
    </row>
    <row r="12" spans="1:12" ht="32.25" thickBot="1">
      <c r="A12" s="19" t="s">
        <v>31</v>
      </c>
      <c r="B12" s="25">
        <v>500</v>
      </c>
      <c r="C12" s="25">
        <v>500</v>
      </c>
    </row>
    <row r="14" spans="1:12">
      <c r="A14" s="14" t="s">
        <v>32</v>
      </c>
      <c r="B14" s="14"/>
      <c r="C14" s="14"/>
    </row>
    <row r="15" spans="1:12" ht="45">
      <c r="A15" s="5" t="s">
        <v>10</v>
      </c>
      <c r="B15" s="8">
        <v>0</v>
      </c>
      <c r="C15" s="8">
        <v>100</v>
      </c>
      <c r="D15" s="8">
        <v>200</v>
      </c>
      <c r="E15" s="8">
        <v>300</v>
      </c>
      <c r="F15" s="8">
        <v>400</v>
      </c>
      <c r="G15" s="8">
        <v>500</v>
      </c>
      <c r="H15" s="8">
        <v>600</v>
      </c>
      <c r="I15" s="8">
        <v>700</v>
      </c>
      <c r="J15" s="8">
        <v>800</v>
      </c>
      <c r="K15" s="8">
        <v>900</v>
      </c>
      <c r="L15" s="8">
        <v>1000</v>
      </c>
    </row>
    <row r="16" spans="1:12" ht="30">
      <c r="A16" s="5" t="s">
        <v>11</v>
      </c>
      <c r="B16" s="9">
        <f>B$15*$B$12</f>
        <v>0</v>
      </c>
      <c r="C16" s="9">
        <f>C$15*$B$12</f>
        <v>50000</v>
      </c>
      <c r="D16" s="9">
        <f t="shared" ref="C16:L16" si="0">D$15*$B$12</f>
        <v>100000</v>
      </c>
      <c r="E16" s="9">
        <f t="shared" si="0"/>
        <v>150000</v>
      </c>
      <c r="F16" s="9">
        <f t="shared" si="0"/>
        <v>200000</v>
      </c>
      <c r="G16" s="9">
        <f t="shared" si="0"/>
        <v>250000</v>
      </c>
      <c r="H16" s="9">
        <f t="shared" si="0"/>
        <v>300000</v>
      </c>
      <c r="I16" s="9">
        <f t="shared" si="0"/>
        <v>350000</v>
      </c>
      <c r="J16" s="9">
        <f t="shared" si="0"/>
        <v>400000</v>
      </c>
      <c r="K16" s="9">
        <f t="shared" si="0"/>
        <v>450000</v>
      </c>
      <c r="L16" s="9">
        <f t="shared" si="0"/>
        <v>500000</v>
      </c>
    </row>
    <row r="17" spans="1:12" ht="30">
      <c r="A17" s="5" t="s">
        <v>13</v>
      </c>
      <c r="B17" s="9">
        <f>$B$9</f>
        <v>90000</v>
      </c>
      <c r="C17" s="9">
        <f t="shared" ref="C17:L17" si="1">$B$9</f>
        <v>90000</v>
      </c>
      <c r="D17" s="9">
        <f t="shared" si="1"/>
        <v>90000</v>
      </c>
      <c r="E17" s="9">
        <f t="shared" si="1"/>
        <v>90000</v>
      </c>
      <c r="F17" s="9">
        <f t="shared" si="1"/>
        <v>90000</v>
      </c>
      <c r="G17" s="9">
        <f t="shared" si="1"/>
        <v>90000</v>
      </c>
      <c r="H17" s="9">
        <f t="shared" si="1"/>
        <v>90000</v>
      </c>
      <c r="I17" s="9">
        <f t="shared" si="1"/>
        <v>90000</v>
      </c>
      <c r="J17" s="9">
        <f t="shared" si="1"/>
        <v>90000</v>
      </c>
      <c r="K17" s="9">
        <f t="shared" si="1"/>
        <v>90000</v>
      </c>
      <c r="L17" s="9">
        <f t="shared" si="1"/>
        <v>90000</v>
      </c>
    </row>
    <row r="18" spans="1:12" ht="30">
      <c r="A18" s="5" t="s">
        <v>12</v>
      </c>
      <c r="B18" s="9">
        <f>$B$9+$B$7/1000*B$15</f>
        <v>90000</v>
      </c>
      <c r="C18" s="9">
        <f>$B$9+$B$7/1000*C$15</f>
        <v>125000</v>
      </c>
      <c r="D18" s="9">
        <f t="shared" ref="D18:L18" si="2">$B$9+$B$7/1000*D$15</f>
        <v>160000</v>
      </c>
      <c r="E18" s="9">
        <f t="shared" si="2"/>
        <v>195000</v>
      </c>
      <c r="F18" s="9">
        <f t="shared" si="2"/>
        <v>230000</v>
      </c>
      <c r="G18" s="9">
        <f t="shared" si="2"/>
        <v>265000</v>
      </c>
      <c r="H18" s="9">
        <f t="shared" si="2"/>
        <v>300000</v>
      </c>
      <c r="I18" s="9">
        <f t="shared" si="2"/>
        <v>335000</v>
      </c>
      <c r="J18" s="9">
        <f t="shared" si="2"/>
        <v>370000</v>
      </c>
      <c r="K18" s="9">
        <f t="shared" si="2"/>
        <v>405000</v>
      </c>
      <c r="L18" s="9">
        <f t="shared" si="2"/>
        <v>440000</v>
      </c>
    </row>
    <row r="19" spans="1:12" ht="30">
      <c r="A19" s="11" t="s">
        <v>14</v>
      </c>
      <c r="B19" s="6">
        <f>B16-B18</f>
        <v>-90000</v>
      </c>
      <c r="C19" s="6">
        <f t="shared" ref="C19:L19" si="3">C16-C18</f>
        <v>-75000</v>
      </c>
      <c r="D19" s="6">
        <f t="shared" si="3"/>
        <v>-60000</v>
      </c>
      <c r="E19" s="6">
        <f t="shared" si="3"/>
        <v>-45000</v>
      </c>
      <c r="F19" s="6">
        <f t="shared" si="3"/>
        <v>-30000</v>
      </c>
      <c r="G19" s="6">
        <f t="shared" si="3"/>
        <v>-15000</v>
      </c>
      <c r="H19" s="12">
        <f t="shared" si="3"/>
        <v>0</v>
      </c>
      <c r="I19" s="6">
        <f t="shared" si="3"/>
        <v>15000</v>
      </c>
      <c r="J19" s="6">
        <f t="shared" si="3"/>
        <v>30000</v>
      </c>
      <c r="K19" s="6">
        <f t="shared" si="3"/>
        <v>45000</v>
      </c>
      <c r="L19" s="6">
        <f>L16-L18</f>
        <v>60000</v>
      </c>
    </row>
    <row r="21" spans="1:12">
      <c r="A21" s="26" t="s">
        <v>33</v>
      </c>
      <c r="B21" s="26"/>
      <c r="C21" s="26"/>
    </row>
    <row r="22" spans="1:12" ht="45">
      <c r="A22" s="5" t="s">
        <v>10</v>
      </c>
      <c r="B22" s="8">
        <v>0</v>
      </c>
      <c r="C22" s="8">
        <v>100</v>
      </c>
      <c r="D22" s="8">
        <v>200</v>
      </c>
      <c r="E22" s="8">
        <v>300</v>
      </c>
      <c r="F22" s="8">
        <v>400</v>
      </c>
      <c r="G22" s="8">
        <v>500</v>
      </c>
      <c r="H22" s="8">
        <v>600</v>
      </c>
      <c r="I22" s="8">
        <v>700</v>
      </c>
      <c r="J22" s="8">
        <v>800</v>
      </c>
      <c r="K22" s="8">
        <v>900</v>
      </c>
      <c r="L22" s="8">
        <v>1000</v>
      </c>
    </row>
    <row r="23" spans="1:12" ht="30">
      <c r="A23" s="5" t="s">
        <v>11</v>
      </c>
      <c r="B23" s="9">
        <f>B$22*$C$12</f>
        <v>0</v>
      </c>
      <c r="C23" s="9">
        <f t="shared" ref="C23:L23" si="4">C$22*$C$12</f>
        <v>50000</v>
      </c>
      <c r="D23" s="9">
        <f t="shared" si="4"/>
        <v>100000</v>
      </c>
      <c r="E23" s="9">
        <f t="shared" si="4"/>
        <v>150000</v>
      </c>
      <c r="F23" s="9">
        <f t="shared" si="4"/>
        <v>200000</v>
      </c>
      <c r="G23" s="9">
        <f t="shared" si="4"/>
        <v>250000</v>
      </c>
      <c r="H23" s="9">
        <f t="shared" si="4"/>
        <v>300000</v>
      </c>
      <c r="I23" s="9">
        <f t="shared" si="4"/>
        <v>350000</v>
      </c>
      <c r="J23" s="9">
        <f t="shared" si="4"/>
        <v>400000</v>
      </c>
      <c r="K23" s="9">
        <f t="shared" si="4"/>
        <v>450000</v>
      </c>
      <c r="L23" s="9">
        <f t="shared" si="4"/>
        <v>500000</v>
      </c>
    </row>
    <row r="24" spans="1:12" ht="30">
      <c r="A24" s="5" t="s">
        <v>13</v>
      </c>
      <c r="B24" s="9">
        <f>$C$9</f>
        <v>340000</v>
      </c>
      <c r="C24" s="9">
        <f t="shared" ref="C24:L24" si="5">$C$9</f>
        <v>340000</v>
      </c>
      <c r="D24" s="9">
        <f t="shared" si="5"/>
        <v>340000</v>
      </c>
      <c r="E24" s="9">
        <f t="shared" si="5"/>
        <v>340000</v>
      </c>
      <c r="F24" s="9">
        <f t="shared" si="5"/>
        <v>340000</v>
      </c>
      <c r="G24" s="9">
        <f t="shared" si="5"/>
        <v>340000</v>
      </c>
      <c r="H24" s="9">
        <f t="shared" si="5"/>
        <v>340000</v>
      </c>
      <c r="I24" s="9">
        <f t="shared" si="5"/>
        <v>340000</v>
      </c>
      <c r="J24" s="9">
        <f t="shared" si="5"/>
        <v>340000</v>
      </c>
      <c r="K24" s="9">
        <f t="shared" si="5"/>
        <v>340000</v>
      </c>
      <c r="L24" s="9">
        <f t="shared" si="5"/>
        <v>340000</v>
      </c>
    </row>
    <row r="25" spans="1:12" ht="30">
      <c r="A25" s="5" t="s">
        <v>12</v>
      </c>
      <c r="B25" s="9">
        <f>$C$9+$C$7/1000*B$22</f>
        <v>340000</v>
      </c>
      <c r="C25" s="9">
        <f t="shared" ref="C25:L25" si="6">$C$9+$C$7/1000*C$22</f>
        <v>350000</v>
      </c>
      <c r="D25" s="9">
        <f t="shared" si="6"/>
        <v>360000</v>
      </c>
      <c r="E25" s="9">
        <f t="shared" si="6"/>
        <v>370000</v>
      </c>
      <c r="F25" s="9">
        <f t="shared" si="6"/>
        <v>380000</v>
      </c>
      <c r="G25" s="9">
        <f t="shared" si="6"/>
        <v>390000</v>
      </c>
      <c r="H25" s="9">
        <f t="shared" si="6"/>
        <v>400000</v>
      </c>
      <c r="I25" s="9">
        <f t="shared" si="6"/>
        <v>410000</v>
      </c>
      <c r="J25" s="9">
        <f t="shared" si="6"/>
        <v>420000</v>
      </c>
      <c r="K25" s="9">
        <f t="shared" si="6"/>
        <v>430000</v>
      </c>
      <c r="L25" s="9">
        <f t="shared" si="6"/>
        <v>440000</v>
      </c>
    </row>
    <row r="26" spans="1:12" ht="30">
      <c r="A26" s="11" t="s">
        <v>14</v>
      </c>
      <c r="B26" s="6">
        <f>B23-B25</f>
        <v>-340000</v>
      </c>
      <c r="C26" s="6">
        <f t="shared" ref="C26:L26" si="7">C23-C25</f>
        <v>-300000</v>
      </c>
      <c r="D26" s="6">
        <f t="shared" si="7"/>
        <v>-260000</v>
      </c>
      <c r="E26" s="6">
        <f t="shared" si="7"/>
        <v>-220000</v>
      </c>
      <c r="F26" s="6">
        <f t="shared" si="7"/>
        <v>-180000</v>
      </c>
      <c r="G26" s="6">
        <f t="shared" si="7"/>
        <v>-140000</v>
      </c>
      <c r="H26" s="6">
        <f t="shared" si="7"/>
        <v>-100000</v>
      </c>
      <c r="I26" s="6">
        <f t="shared" si="7"/>
        <v>-60000</v>
      </c>
      <c r="J26" s="12">
        <f t="shared" si="7"/>
        <v>-20000</v>
      </c>
      <c r="K26" s="12">
        <f t="shared" si="7"/>
        <v>20000</v>
      </c>
      <c r="L26" s="6">
        <f t="shared" si="7"/>
        <v>60000</v>
      </c>
    </row>
    <row r="28" spans="1:12" ht="30">
      <c r="A28" s="10" t="s">
        <v>34</v>
      </c>
    </row>
    <row r="58" spans="1:19" ht="15.75" thickBot="1"/>
    <row r="59" spans="1:19">
      <c r="A59" s="27" t="s">
        <v>35</v>
      </c>
      <c r="B59" s="28"/>
      <c r="C59" s="28"/>
      <c r="D59" s="28"/>
      <c r="E59" s="28"/>
      <c r="F59" s="28"/>
      <c r="G59" s="28"/>
      <c r="H59" s="28"/>
      <c r="I59" s="29"/>
      <c r="K59" s="49" t="s">
        <v>48</v>
      </c>
      <c r="L59" s="50"/>
      <c r="M59" s="50"/>
      <c r="N59" s="50"/>
      <c r="O59" s="50"/>
      <c r="P59" s="50"/>
      <c r="Q59" s="50"/>
      <c r="R59" s="50"/>
      <c r="S59" s="51"/>
    </row>
    <row r="60" spans="1:19" ht="15.75" thickBot="1">
      <c r="A60" s="30" t="s">
        <v>36</v>
      </c>
      <c r="B60" s="31">
        <f>$B$9/($B$12-$B$7/$B$11)</f>
        <v>600</v>
      </c>
      <c r="C60" s="32"/>
      <c r="D60" s="32"/>
      <c r="E60" s="32"/>
      <c r="F60" s="32"/>
      <c r="G60" s="32"/>
      <c r="H60" s="32"/>
      <c r="I60" s="33"/>
      <c r="K60" s="52" t="s">
        <v>36</v>
      </c>
      <c r="L60" s="53"/>
      <c r="M60" s="54">
        <f>$C$9/($C$12-$C$7/$C$11)</f>
        <v>850</v>
      </c>
      <c r="N60" s="55"/>
      <c r="O60" s="55"/>
      <c r="P60" s="55"/>
      <c r="Q60" s="55"/>
      <c r="R60" s="55"/>
      <c r="S60" s="56"/>
    </row>
    <row r="62" spans="1:19" ht="124.5" customHeight="1">
      <c r="A62" s="34" t="s">
        <v>49</v>
      </c>
      <c r="B62" s="34"/>
      <c r="C62" s="34"/>
      <c r="D62" s="34"/>
      <c r="E62" s="34"/>
      <c r="F62" s="34"/>
      <c r="G62" s="34"/>
      <c r="H62" s="34"/>
      <c r="I62" s="34"/>
      <c r="J62" s="34"/>
    </row>
  </sheetData>
  <mergeCells count="3">
    <mergeCell ref="A2:H3"/>
    <mergeCell ref="K60:L60"/>
    <mergeCell ref="A62:J62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G23" sqref="G23"/>
    </sheetView>
  </sheetViews>
  <sheetFormatPr defaultRowHeight="15"/>
  <cols>
    <col min="1" max="1" width="36.85546875" customWidth="1"/>
    <col min="2" max="2" width="14.7109375" customWidth="1"/>
    <col min="3" max="3" width="13.140625" customWidth="1"/>
  </cols>
  <sheetData>
    <row r="1" spans="1:12">
      <c r="A1" s="2" t="s">
        <v>37</v>
      </c>
    </row>
    <row r="2" spans="1:12" ht="48" customHeight="1">
      <c r="A2" s="3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5.75" thickBot="1"/>
    <row r="4" spans="1:12" ht="16.5" thickBot="1">
      <c r="A4" s="17"/>
      <c r="B4" s="18" t="s">
        <v>24</v>
      </c>
      <c r="C4" s="18" t="s">
        <v>25</v>
      </c>
    </row>
    <row r="5" spans="1:12" ht="16.5" thickBot="1">
      <c r="A5" s="19" t="s">
        <v>26</v>
      </c>
      <c r="B5" s="20">
        <v>500000</v>
      </c>
      <c r="C5" s="20">
        <v>500000</v>
      </c>
    </row>
    <row r="6" spans="1:12" ht="32.25" thickBot="1">
      <c r="A6" s="19" t="s">
        <v>27</v>
      </c>
      <c r="B6" s="20">
        <v>350000</v>
      </c>
      <c r="C6" s="20">
        <v>100000</v>
      </c>
    </row>
    <row r="7" spans="1:12" ht="32.25" thickBot="1">
      <c r="A7" s="19" t="s">
        <v>28</v>
      </c>
      <c r="B7" s="20">
        <v>90000</v>
      </c>
      <c r="C7" s="20">
        <v>340000</v>
      </c>
    </row>
    <row r="8" spans="1:12" ht="32.25" thickBot="1">
      <c r="A8" s="19" t="s">
        <v>29</v>
      </c>
      <c r="B8" s="20">
        <v>60000</v>
      </c>
      <c r="C8" s="20">
        <v>60000</v>
      </c>
    </row>
    <row r="10" spans="1:12">
      <c r="A10" s="36" t="s">
        <v>39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2">
      <c r="A11" s="36" t="s">
        <v>40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2" ht="15.75" thickBot="1"/>
    <row r="13" spans="1:12">
      <c r="A13" s="37" t="s">
        <v>43</v>
      </c>
      <c r="B13" s="39">
        <f>(B7+B8)/B8</f>
        <v>2.5</v>
      </c>
      <c r="C13" s="43" t="s">
        <v>41</v>
      </c>
      <c r="D13" s="38"/>
      <c r="E13" s="38"/>
      <c r="F13" s="38"/>
      <c r="G13" s="38"/>
      <c r="H13" s="38"/>
      <c r="I13" s="39">
        <f>B13*10</f>
        <v>25</v>
      </c>
    </row>
    <row r="14" spans="1:12" ht="15.75" thickBot="1">
      <c r="A14" s="40" t="s">
        <v>44</v>
      </c>
      <c r="B14" s="45">
        <f>(C7+C8)/C8</f>
        <v>6.666666666666667</v>
      </c>
      <c r="C14" s="44" t="s">
        <v>42</v>
      </c>
      <c r="D14" s="41"/>
      <c r="E14" s="41"/>
      <c r="F14" s="41"/>
      <c r="G14" s="41"/>
      <c r="H14" s="41"/>
      <c r="I14" s="45">
        <f>B14*10</f>
        <v>66.666666666666671</v>
      </c>
    </row>
    <row r="17" spans="1:9" ht="56.25" customHeight="1">
      <c r="A17" s="42" t="s">
        <v>45</v>
      </c>
      <c r="B17" s="42"/>
      <c r="C17" s="42"/>
      <c r="D17" s="42"/>
      <c r="E17" s="42"/>
      <c r="F17" s="42"/>
      <c r="G17" s="42"/>
      <c r="H17" s="42"/>
      <c r="I17" s="42"/>
    </row>
    <row r="18" spans="1:9" ht="18.75">
      <c r="A18" s="15"/>
    </row>
  </sheetData>
  <mergeCells count="4">
    <mergeCell ref="A2:L2"/>
    <mergeCell ref="A10:J10"/>
    <mergeCell ref="A11:J11"/>
    <mergeCell ref="A17:I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L18"/>
  <sheetViews>
    <sheetView workbookViewId="0">
      <selection activeCell="J4" sqref="J4"/>
    </sheetView>
  </sheetViews>
  <sheetFormatPr defaultRowHeight="15"/>
  <cols>
    <col min="1" max="1" width="36.85546875" customWidth="1"/>
    <col min="2" max="2" width="14.7109375" customWidth="1"/>
    <col min="3" max="3" width="13.140625" customWidth="1"/>
  </cols>
  <sheetData>
    <row r="1" spans="1:12">
      <c r="A1" s="2" t="s">
        <v>37</v>
      </c>
    </row>
    <row r="2" spans="1:12" ht="48" customHeight="1">
      <c r="A2" s="35" t="s">
        <v>46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5.75" thickBot="1"/>
    <row r="4" spans="1:12" ht="16.5" thickBot="1">
      <c r="A4" s="17"/>
      <c r="B4" s="18" t="s">
        <v>24</v>
      </c>
      <c r="C4" s="18" t="s">
        <v>25</v>
      </c>
    </row>
    <row r="5" spans="1:12" ht="16.5" thickBot="1">
      <c r="A5" s="19" t="s">
        <v>26</v>
      </c>
      <c r="B5" s="46">
        <v>100000</v>
      </c>
      <c r="C5" s="46">
        <v>100000</v>
      </c>
    </row>
    <row r="6" spans="1:12" ht="16.5" thickBot="1">
      <c r="A6" s="19" t="s">
        <v>27</v>
      </c>
      <c r="B6" s="47">
        <v>60000</v>
      </c>
      <c r="C6" s="47">
        <v>30000</v>
      </c>
    </row>
    <row r="7" spans="1:12" ht="16.5" thickBot="1">
      <c r="A7" s="19" t="s">
        <v>28</v>
      </c>
      <c r="B7" s="46">
        <v>30000</v>
      </c>
      <c r="C7" s="46">
        <v>60000</v>
      </c>
    </row>
    <row r="8" spans="1:12" ht="16.5" thickBot="1">
      <c r="A8" s="19" t="s">
        <v>29</v>
      </c>
      <c r="B8" s="47">
        <v>10000</v>
      </c>
      <c r="C8" s="47">
        <v>10000</v>
      </c>
    </row>
    <row r="10" spans="1:12">
      <c r="A10" s="36" t="s">
        <v>39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2">
      <c r="A11" s="36" t="s">
        <v>40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2" ht="15.75" thickBot="1"/>
    <row r="13" spans="1:12">
      <c r="A13" s="37" t="s">
        <v>43</v>
      </c>
      <c r="B13" s="39">
        <f>(B7+B8)/B8</f>
        <v>4</v>
      </c>
      <c r="C13" s="43" t="s">
        <v>41</v>
      </c>
      <c r="D13" s="38"/>
      <c r="E13" s="38"/>
      <c r="F13" s="38"/>
      <c r="G13" s="38"/>
      <c r="H13" s="38"/>
      <c r="I13" s="39">
        <f>B13*10</f>
        <v>40</v>
      </c>
    </row>
    <row r="14" spans="1:12" ht="15.75" thickBot="1">
      <c r="A14" s="40" t="s">
        <v>44</v>
      </c>
      <c r="B14" s="48">
        <f>(C7+C8)/C8</f>
        <v>7</v>
      </c>
      <c r="C14" s="44" t="s">
        <v>42</v>
      </c>
      <c r="D14" s="41"/>
      <c r="E14" s="41"/>
      <c r="F14" s="41"/>
      <c r="G14" s="41"/>
      <c r="H14" s="41"/>
      <c r="I14" s="48">
        <f>B14*10</f>
        <v>70</v>
      </c>
    </row>
    <row r="17" spans="1:9" ht="56.25" customHeight="1">
      <c r="A17" s="42" t="s">
        <v>50</v>
      </c>
      <c r="B17" s="42"/>
      <c r="C17" s="42"/>
      <c r="D17" s="42"/>
      <c r="E17" s="42"/>
      <c r="F17" s="42"/>
      <c r="G17" s="42"/>
      <c r="H17" s="42"/>
      <c r="I17" s="42"/>
    </row>
    <row r="18" spans="1:9" ht="18.75">
      <c r="A18" s="15"/>
    </row>
  </sheetData>
  <mergeCells count="4">
    <mergeCell ref="A2:L2"/>
    <mergeCell ref="A10:J10"/>
    <mergeCell ref="A11:J11"/>
    <mergeCell ref="A17:I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Разбор Примера 1</vt:lpstr>
      <vt:lpstr>ЗАДАНИЕ точка безубыточности</vt:lpstr>
      <vt:lpstr>Разбор примера 2</vt:lpstr>
      <vt:lpstr>Задание операционный рычаг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</dc:creator>
  <cp:lastModifiedBy>Лилия</cp:lastModifiedBy>
  <dcterms:created xsi:type="dcterms:W3CDTF">2020-07-06T15:59:59Z</dcterms:created>
  <dcterms:modified xsi:type="dcterms:W3CDTF">2020-07-06T17:36:02Z</dcterms:modified>
</cp:coreProperties>
</file>