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6675" windowHeight="4695" activeTab="1"/>
  </bookViews>
  <sheets>
    <sheet name="Задача 1" sheetId="1" r:id="rId1"/>
    <sheet name="Задача 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R8" i="2" l="1"/>
  <c r="R7" i="2"/>
  <c r="R5" i="2"/>
  <c r="R4" i="2"/>
  <c r="R14" i="2"/>
  <c r="R13" i="2"/>
  <c r="R11" i="2"/>
  <c r="R10" i="2"/>
  <c r="O11" i="2"/>
  <c r="N11" i="2"/>
  <c r="M11" i="2"/>
  <c r="L14" i="2"/>
  <c r="L13" i="2"/>
  <c r="M13" i="2" s="1"/>
  <c r="N13" i="2" s="1"/>
  <c r="O13" i="2" s="1"/>
  <c r="M12" i="2"/>
  <c r="O12" i="2"/>
  <c r="N12" i="2"/>
  <c r="F14" i="2"/>
  <c r="F13" i="2"/>
  <c r="G13" i="2" s="1"/>
  <c r="H13" i="2" s="1"/>
  <c r="I13" i="2" s="1"/>
  <c r="I12" i="2"/>
  <c r="G12" i="2"/>
  <c r="I11" i="2"/>
  <c r="H11" i="2"/>
  <c r="H12" i="2" s="1"/>
  <c r="G11" i="2"/>
  <c r="R14" i="1"/>
  <c r="R13" i="1"/>
  <c r="R11" i="1"/>
  <c r="R10" i="1"/>
  <c r="R7" i="1"/>
  <c r="R8" i="1"/>
  <c r="M14" i="2" l="1"/>
  <c r="N14" i="2"/>
  <c r="O14" i="2" s="1"/>
  <c r="G14" i="2"/>
  <c r="H14" i="2" s="1"/>
  <c r="I14" i="2" s="1"/>
  <c r="R5" i="1" l="1"/>
  <c r="R4" i="1"/>
  <c r="L13" i="1"/>
  <c r="M13" i="1" s="1"/>
  <c r="N13" i="1" s="1"/>
  <c r="O13" i="1" s="1"/>
  <c r="L14" i="1"/>
  <c r="F14" i="1"/>
  <c r="G14" i="1" s="1"/>
  <c r="H14" i="1" s="1"/>
  <c r="I14" i="1" s="1"/>
  <c r="F13" i="1"/>
  <c r="M14" i="1"/>
  <c r="N14" i="1" s="1"/>
  <c r="O14" i="1" s="1"/>
  <c r="O12" i="1"/>
  <c r="N12" i="1"/>
  <c r="M12" i="1"/>
  <c r="O11" i="1"/>
  <c r="N11" i="1"/>
  <c r="I11" i="1"/>
  <c r="H11" i="1"/>
  <c r="M11" i="1"/>
  <c r="G11" i="1"/>
  <c r="G13" i="1"/>
  <c r="H13" i="1" s="1"/>
  <c r="I13" i="1" s="1"/>
  <c r="I12" i="1"/>
  <c r="H12" i="1"/>
  <c r="G12" i="1"/>
</calcChain>
</file>

<file path=xl/sharedStrings.xml><?xml version="1.0" encoding="utf-8"?>
<sst xmlns="http://schemas.openxmlformats.org/spreadsheetml/2006/main" count="79" uniqueCount="30">
  <si>
    <t>Проект А</t>
  </si>
  <si>
    <t>Проект В</t>
  </si>
  <si>
    <t>Инвестиционные затраты, тыс. руб.</t>
  </si>
  <si>
    <t>Текущий доход, тыс. руб. по интервалам:           1</t>
  </si>
  <si>
    <t>Временной интервал</t>
  </si>
  <si>
    <t>Текущий доход от проекта, тыс. руб.</t>
  </si>
  <si>
    <t>Коэффициент дисконтирования</t>
  </si>
  <si>
    <t>Дисконтированный текущий доход, тыс. руб.</t>
  </si>
  <si>
    <t>Кумулятивный денежный поток от проекта, тыс. руб.</t>
  </si>
  <si>
    <t>Кумулятивный дисконтированный денежный поток, тыс. руб.</t>
  </si>
  <si>
    <t xml:space="preserve">Ставку дисконта принять равной </t>
  </si>
  <si>
    <r>
      <t>Т</t>
    </r>
    <r>
      <rPr>
        <vertAlign val="subscript"/>
        <sz val="14"/>
        <color theme="1"/>
        <rFont val="Times New Roman"/>
        <family val="1"/>
        <charset val="204"/>
      </rPr>
      <t>окА</t>
    </r>
  </si>
  <si>
    <r>
      <t>Т</t>
    </r>
    <r>
      <rPr>
        <vertAlign val="subscript"/>
        <sz val="14"/>
        <color theme="1"/>
        <rFont val="Times New Roman"/>
        <family val="1"/>
        <charset val="204"/>
      </rPr>
      <t>окБ</t>
    </r>
  </si>
  <si>
    <t>Период окупаемости по проектам А и Б, определенный по статическому методу:</t>
  </si>
  <si>
    <t>Период окупаемости, по проектам рассчитанный с учетом фактора времени:</t>
  </si>
  <si>
    <t>ТокА</t>
  </si>
  <si>
    <t>ТокБ</t>
  </si>
  <si>
    <t>Индекс доходности:</t>
  </si>
  <si>
    <r>
      <t>ИД</t>
    </r>
    <r>
      <rPr>
        <vertAlign val="subscript"/>
        <sz val="14"/>
        <color theme="1"/>
        <rFont val="Times New Roman"/>
        <family val="1"/>
        <charset val="204"/>
      </rPr>
      <t>А</t>
    </r>
  </si>
  <si>
    <t>ИДб</t>
  </si>
  <si>
    <t>Чистый дисконтированный доход</t>
  </si>
  <si>
    <t>ЧДДa</t>
  </si>
  <si>
    <t>ЧДДб</t>
  </si>
  <si>
    <t>Вывод: Предпочтение следует отдать проекту А, так как он имеет более короткий срок окупаемости с учетом фактора времени в сравнении с проектом Б (1,76&lt;2,37). Без учёта фактора времени проект А яваляется выигрышным по сроку купаемости инвестиций (1,43&lt;2,78). ЧДДа выше, чем ЧДДб (465,59&gt;384,7)</t>
  </si>
  <si>
    <t>Период окупаемости по проектам А, определенный по статическому методу:</t>
  </si>
  <si>
    <r>
      <t>Т</t>
    </r>
    <r>
      <rPr>
        <vertAlign val="subscript"/>
        <sz val="14"/>
        <color theme="1"/>
        <rFont val="Times New Roman"/>
        <family val="1"/>
        <charset val="204"/>
      </rPr>
      <t>окA</t>
    </r>
  </si>
  <si>
    <t>ТокA</t>
  </si>
  <si>
    <t>Идa</t>
  </si>
  <si>
    <t>Вывод: Предпочтение следует отдать проекту со ставкой дисконтирования 9%, так как он имеет более короткий срок окупаемости без учёта фактора времени (2,57&lt;2,98). ЧДД выше (165,65&gt;4,79)</t>
  </si>
  <si>
    <t>Проект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</si>
</sst>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"/>
    <numFmt numFmtId="177" formatCode="0.0"/>
  </numFmts>
  <fonts count="9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vertAlign val="sub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176" fontId="4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177" fontId="4" fillId="0" borderId="4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5" fillId="0" borderId="0" xfId="0" applyFont="1" applyBorder="1" applyAlignment="1">
      <alignment vertical="center"/>
    </xf>
    <xf numFmtId="0" fontId="0" fillId="0" borderId="0" xfId="0" applyBorder="1"/>
    <xf numFmtId="0" fontId="4" fillId="0" borderId="0" xfId="0" applyFont="1" applyBorder="1" applyAlignment="1">
      <alignment horizontal="justify" vertical="center" wrapText="1"/>
    </xf>
    <xf numFmtId="0" fontId="4" fillId="0" borderId="0" xfId="0" applyFont="1"/>
    <xf numFmtId="0" fontId="8" fillId="0" borderId="0" xfId="0" applyFont="1"/>
    <xf numFmtId="1" fontId="4" fillId="0" borderId="0" xfId="0" applyNumberFormat="1" applyFont="1"/>
    <xf numFmtId="2" fontId="4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zoomScale="55" zoomScaleNormal="55" workbookViewId="0">
      <selection activeCell="Q3" sqref="Q3:R14"/>
    </sheetView>
  </sheetViews>
  <sheetFormatPr defaultRowHeight="15" x14ac:dyDescent="0.25"/>
  <cols>
    <col min="1" max="1" width="22" customWidth="1"/>
    <col min="2" max="2" width="15.140625" customWidth="1"/>
    <col min="3" max="3" width="14.85546875" customWidth="1"/>
    <col min="5" max="5" width="24.42578125" customWidth="1"/>
    <col min="7" max="7" width="11.140625" customWidth="1"/>
    <col min="8" max="8" width="10.140625" customWidth="1"/>
    <col min="9" max="9" width="9.140625" customWidth="1"/>
    <col min="11" max="11" width="25.28515625" customWidth="1"/>
    <col min="12" max="12" width="10" customWidth="1"/>
    <col min="13" max="13" width="10.7109375" customWidth="1"/>
    <col min="14" max="14" width="9.42578125" customWidth="1"/>
    <col min="15" max="15" width="10" customWidth="1"/>
    <col min="17" max="17" width="51.85546875" customWidth="1"/>
    <col min="18" max="18" width="9.42578125" customWidth="1"/>
  </cols>
  <sheetData>
    <row r="1" spans="1:18" ht="16.5" x14ac:dyDescent="0.25">
      <c r="A1" s="1" t="s">
        <v>10</v>
      </c>
      <c r="C1">
        <v>0.14000000000000001</v>
      </c>
    </row>
    <row r="2" spans="1:18" ht="17.25" thickBot="1" x14ac:dyDescent="0.3">
      <c r="A2" s="2"/>
    </row>
    <row r="3" spans="1:18" ht="39" customHeight="1" thickBot="1" x14ac:dyDescent="0.35">
      <c r="A3" s="3"/>
      <c r="B3" s="4" t="s">
        <v>0</v>
      </c>
      <c r="C3" s="4" t="s">
        <v>1</v>
      </c>
      <c r="E3" s="14" t="s">
        <v>0</v>
      </c>
      <c r="K3" s="14" t="s">
        <v>1</v>
      </c>
      <c r="Q3" s="22" t="s">
        <v>13</v>
      </c>
      <c r="R3" s="33"/>
    </row>
    <row r="4" spans="1:18" ht="47.25" customHeight="1" thickBot="1" x14ac:dyDescent="0.4">
      <c r="A4" s="8" t="s">
        <v>2</v>
      </c>
      <c r="B4" s="5"/>
      <c r="C4" s="5"/>
      <c r="E4" s="15" t="s">
        <v>4</v>
      </c>
      <c r="F4" s="16">
        <v>0</v>
      </c>
      <c r="G4" s="16">
        <v>1</v>
      </c>
      <c r="H4" s="16">
        <v>2</v>
      </c>
      <c r="I4" s="16">
        <v>3</v>
      </c>
      <c r="K4" s="15" t="s">
        <v>4</v>
      </c>
      <c r="L4" s="16">
        <v>0</v>
      </c>
      <c r="M4" s="16">
        <v>1</v>
      </c>
      <c r="N4" s="16">
        <v>2</v>
      </c>
      <c r="O4" s="16">
        <v>3</v>
      </c>
      <c r="Q4" s="33" t="s">
        <v>11</v>
      </c>
      <c r="R4" s="36">
        <f>1+300/700</f>
        <v>1.4285714285714286</v>
      </c>
    </row>
    <row r="5" spans="1:18" ht="57" customHeight="1" thickBot="1" x14ac:dyDescent="0.4">
      <c r="A5" s="9"/>
      <c r="B5" s="6">
        <v>1200</v>
      </c>
      <c r="C5" s="6">
        <v>1200</v>
      </c>
      <c r="E5" s="17" t="s">
        <v>2</v>
      </c>
      <c r="F5" s="18">
        <v>1200</v>
      </c>
      <c r="G5" s="18"/>
      <c r="H5" s="18"/>
      <c r="I5" s="18"/>
      <c r="K5" s="17" t="s">
        <v>2</v>
      </c>
      <c r="L5" s="18">
        <v>1200</v>
      </c>
      <c r="M5" s="18"/>
      <c r="N5" s="18"/>
      <c r="O5" s="18"/>
      <c r="Q5" s="33" t="s">
        <v>12</v>
      </c>
      <c r="R5" s="36">
        <f>2+700/900</f>
        <v>2.7777777777777777</v>
      </c>
    </row>
    <row r="6" spans="1:18" ht="40.5" customHeight="1" thickBot="1" x14ac:dyDescent="0.35">
      <c r="A6" s="10" t="s">
        <v>3</v>
      </c>
      <c r="B6" s="5"/>
      <c r="C6" s="5"/>
      <c r="E6" s="17" t="s">
        <v>5</v>
      </c>
      <c r="F6" s="18"/>
      <c r="G6" s="18">
        <v>900</v>
      </c>
      <c r="H6" s="18">
        <v>700</v>
      </c>
      <c r="I6" s="18">
        <v>500</v>
      </c>
      <c r="K6" s="17" t="s">
        <v>5</v>
      </c>
      <c r="L6" s="18"/>
      <c r="M6" s="18">
        <v>500</v>
      </c>
      <c r="N6" s="18">
        <v>700</v>
      </c>
      <c r="O6" s="18">
        <v>900</v>
      </c>
      <c r="Q6" s="22" t="s">
        <v>14</v>
      </c>
      <c r="R6" s="33"/>
    </row>
    <row r="7" spans="1:18" ht="19.5" thickBot="1" x14ac:dyDescent="0.35">
      <c r="A7" s="11"/>
      <c r="B7" s="6">
        <v>900</v>
      </c>
      <c r="C7" s="6">
        <v>500</v>
      </c>
      <c r="E7" s="19"/>
      <c r="K7" s="14"/>
      <c r="Q7" s="33" t="s">
        <v>15</v>
      </c>
      <c r="R7" s="36">
        <f>1-G14/H12</f>
        <v>1.7621714285714289</v>
      </c>
    </row>
    <row r="8" spans="1:18" ht="41.25" customHeight="1" thickBot="1" x14ac:dyDescent="0.35">
      <c r="A8" s="7">
        <v>2</v>
      </c>
      <c r="B8" s="6">
        <v>700</v>
      </c>
      <c r="C8" s="6">
        <v>700</v>
      </c>
      <c r="E8" s="15" t="s">
        <v>4</v>
      </c>
      <c r="F8" s="16">
        <v>0</v>
      </c>
      <c r="G8" s="16">
        <v>1</v>
      </c>
      <c r="H8" s="16">
        <v>2</v>
      </c>
      <c r="I8" s="16">
        <v>3</v>
      </c>
      <c r="K8" s="15" t="s">
        <v>4</v>
      </c>
      <c r="L8" s="16">
        <v>0</v>
      </c>
      <c r="M8" s="16">
        <v>1</v>
      </c>
      <c r="N8" s="16">
        <v>2</v>
      </c>
      <c r="O8" s="16">
        <v>3</v>
      </c>
      <c r="Q8" s="33" t="s">
        <v>16</v>
      </c>
      <c r="R8" s="36">
        <f>2-N14/O12</f>
        <v>2.3667253333333336</v>
      </c>
    </row>
    <row r="9" spans="1:18" ht="42" customHeight="1" thickBot="1" x14ac:dyDescent="0.35">
      <c r="A9" s="7">
        <v>3</v>
      </c>
      <c r="B9" s="6">
        <v>500</v>
      </c>
      <c r="C9" s="6">
        <v>900</v>
      </c>
      <c r="E9" s="17" t="s">
        <v>2</v>
      </c>
      <c r="F9" s="18">
        <v>1200</v>
      </c>
      <c r="G9" s="18"/>
      <c r="H9" s="18"/>
      <c r="I9" s="18"/>
      <c r="K9" s="17" t="s">
        <v>2</v>
      </c>
      <c r="L9" s="18">
        <v>1200</v>
      </c>
      <c r="M9" s="18"/>
      <c r="N9" s="18"/>
      <c r="O9" s="18"/>
      <c r="Q9" s="33" t="s">
        <v>17</v>
      </c>
      <c r="R9" s="33"/>
    </row>
    <row r="10" spans="1:18" ht="47.25" customHeight="1" thickBot="1" x14ac:dyDescent="0.4">
      <c r="A10" s="12"/>
      <c r="E10" s="17" t="s">
        <v>5</v>
      </c>
      <c r="F10" s="18"/>
      <c r="G10" s="26">
        <v>900</v>
      </c>
      <c r="H10" s="20">
        <v>700</v>
      </c>
      <c r="I10" s="18">
        <v>500</v>
      </c>
      <c r="K10" s="17" t="s">
        <v>5</v>
      </c>
      <c r="L10" s="18"/>
      <c r="M10" s="18">
        <v>500</v>
      </c>
      <c r="N10" s="20">
        <v>700</v>
      </c>
      <c r="O10" s="18">
        <v>900</v>
      </c>
      <c r="Q10" s="33" t="s">
        <v>18</v>
      </c>
      <c r="R10" s="35">
        <f>G10+H10+I10-F9</f>
        <v>900</v>
      </c>
    </row>
    <row r="11" spans="1:18" ht="43.5" customHeight="1" thickBot="1" x14ac:dyDescent="0.35">
      <c r="E11" s="21" t="s">
        <v>6</v>
      </c>
      <c r="F11" s="18"/>
      <c r="G11" s="23">
        <f>(1/(1+C1)^G4)</f>
        <v>0.8771929824561403</v>
      </c>
      <c r="H11" s="23">
        <f>(1/(1+C1)^H4)</f>
        <v>0.76946752847029842</v>
      </c>
      <c r="I11" s="23">
        <f>(1/(1+C1)^I4)</f>
        <v>0.67497151620201612</v>
      </c>
      <c r="K11" s="21" t="s">
        <v>6</v>
      </c>
      <c r="L11" s="18"/>
      <c r="M11" s="23">
        <f>(1/(1+C1)^M4)</f>
        <v>0.8771929824561403</v>
      </c>
      <c r="N11" s="23">
        <f>(1/(1+C1)^N4)</f>
        <v>0.76946752847029842</v>
      </c>
      <c r="O11" s="18">
        <f>(1/(1+C1)^O4)</f>
        <v>0.67497151620201612</v>
      </c>
      <c r="Q11" s="33" t="s">
        <v>19</v>
      </c>
      <c r="R11" s="33">
        <f>M10+N10+O10-L9</f>
        <v>900</v>
      </c>
    </row>
    <row r="12" spans="1:18" ht="69" customHeight="1" thickBot="1" x14ac:dyDescent="0.35">
      <c r="E12" s="21" t="s">
        <v>7</v>
      </c>
      <c r="F12" s="18">
        <v>0</v>
      </c>
      <c r="G12" s="24">
        <f>G10*G11</f>
        <v>789.47368421052624</v>
      </c>
      <c r="H12" s="24">
        <f>H10*H11</f>
        <v>538.62726992920886</v>
      </c>
      <c r="I12" s="24">
        <f>I10*I11</f>
        <v>337.48575810100806</v>
      </c>
      <c r="K12" s="21" t="s">
        <v>7</v>
      </c>
      <c r="L12" s="18">
        <v>0</v>
      </c>
      <c r="M12" s="24">
        <f>M10*M11</f>
        <v>438.59649122807014</v>
      </c>
      <c r="N12" s="18">
        <f>N10*N11</f>
        <v>538.62726992920886</v>
      </c>
      <c r="O12" s="24">
        <f>O10*O11</f>
        <v>607.47436458181448</v>
      </c>
      <c r="Q12" s="33" t="s">
        <v>20</v>
      </c>
      <c r="R12" s="33"/>
    </row>
    <row r="13" spans="1:18" ht="81" customHeight="1" thickBot="1" x14ac:dyDescent="0.35">
      <c r="E13" s="21" t="s">
        <v>8</v>
      </c>
      <c r="F13" s="18">
        <f>-F5</f>
        <v>-1200</v>
      </c>
      <c r="G13" s="26">
        <f>F13+G10</f>
        <v>-300</v>
      </c>
      <c r="H13" s="26">
        <f>G13+H10</f>
        <v>400</v>
      </c>
      <c r="I13" s="26">
        <f>H13+I10</f>
        <v>900</v>
      </c>
      <c r="K13" s="21" t="s">
        <v>8</v>
      </c>
      <c r="L13" s="18">
        <f>-L9</f>
        <v>-1200</v>
      </c>
      <c r="M13" s="18">
        <f>L13+M10</f>
        <v>-700</v>
      </c>
      <c r="N13" s="18">
        <f>M13+N10</f>
        <v>0</v>
      </c>
      <c r="O13" s="18">
        <f>N13+O10</f>
        <v>900</v>
      </c>
      <c r="Q13" s="33" t="s">
        <v>21</v>
      </c>
      <c r="R13" s="36">
        <f>G12+H12+I12-F9</f>
        <v>465.58671224074328</v>
      </c>
    </row>
    <row r="14" spans="1:18" ht="93.75" customHeight="1" thickBot="1" x14ac:dyDescent="0.35">
      <c r="E14" s="21" t="s">
        <v>9</v>
      </c>
      <c r="F14" s="18">
        <f>-F9</f>
        <v>-1200</v>
      </c>
      <c r="G14" s="24">
        <f>F14+G12</f>
        <v>-410.52631578947376</v>
      </c>
      <c r="H14" s="24">
        <f>G14+H12</f>
        <v>128.10095413973511</v>
      </c>
      <c r="I14" s="24">
        <f>H14+I12</f>
        <v>465.58671224074317</v>
      </c>
      <c r="K14" s="21" t="s">
        <v>9</v>
      </c>
      <c r="L14" s="18">
        <f>-L9</f>
        <v>-1200</v>
      </c>
      <c r="M14" s="25">
        <f>L14+M12</f>
        <v>-761.40350877192986</v>
      </c>
      <c r="N14" s="24">
        <f>M14+N12</f>
        <v>-222.776238842721</v>
      </c>
      <c r="O14" s="24">
        <f>N14+O12</f>
        <v>384.69812573909348</v>
      </c>
      <c r="Q14" s="33" t="s">
        <v>22</v>
      </c>
      <c r="R14" s="36">
        <f>M12+N12+O12-L9</f>
        <v>384.69812573909348</v>
      </c>
    </row>
    <row r="15" spans="1:18" ht="18.75" x14ac:dyDescent="0.3">
      <c r="E15" s="13"/>
      <c r="K15" s="14"/>
      <c r="Q15" s="33"/>
      <c r="R15" s="33"/>
    </row>
    <row r="16" spans="1:18" ht="18.75" x14ac:dyDescent="0.3">
      <c r="A16" s="34" t="s">
        <v>23</v>
      </c>
      <c r="E16" s="13"/>
      <c r="K16" s="22"/>
      <c r="Q16" s="33"/>
      <c r="R16" s="33"/>
    </row>
    <row r="17" spans="5:11" ht="18.75" x14ac:dyDescent="0.25">
      <c r="E17" s="13"/>
      <c r="K17" s="22"/>
    </row>
    <row r="18" spans="5:11" ht="18.75" x14ac:dyDescent="0.25">
      <c r="E18" s="14"/>
      <c r="K18" s="22"/>
    </row>
    <row r="19" spans="5:11" ht="18.75" x14ac:dyDescent="0.25">
      <c r="E19" s="14"/>
      <c r="K19" s="22"/>
    </row>
    <row r="20" spans="5:11" ht="18.75" x14ac:dyDescent="0.3">
      <c r="E20" s="27"/>
      <c r="F20" s="28"/>
      <c r="G20" s="28"/>
      <c r="H20" s="28"/>
      <c r="I20" s="29"/>
      <c r="K20" s="22"/>
    </row>
    <row r="21" spans="5:11" ht="18.75" x14ac:dyDescent="0.25">
      <c r="E21" s="27"/>
      <c r="F21" s="28"/>
      <c r="G21" s="28"/>
      <c r="H21" s="28"/>
      <c r="I21" s="28"/>
      <c r="K21" s="22"/>
    </row>
    <row r="22" spans="5:11" ht="18.75" x14ac:dyDescent="0.25">
      <c r="E22" s="27"/>
      <c r="F22" s="28"/>
      <c r="G22" s="28"/>
      <c r="H22" s="28"/>
      <c r="I22" s="28"/>
      <c r="K22" s="22"/>
    </row>
    <row r="23" spans="5:11" ht="18.75" x14ac:dyDescent="0.25">
      <c r="E23" s="30"/>
      <c r="F23" s="31"/>
      <c r="G23" s="31"/>
      <c r="H23" s="31"/>
      <c r="I23" s="31"/>
      <c r="K23" s="22"/>
    </row>
    <row r="24" spans="5:11" ht="18.75" x14ac:dyDescent="0.25">
      <c r="E24" s="27"/>
      <c r="F24" s="28"/>
      <c r="G24" s="28"/>
      <c r="H24" s="28"/>
      <c r="I24" s="28"/>
      <c r="K24" s="22"/>
    </row>
    <row r="25" spans="5:11" ht="18.75" x14ac:dyDescent="0.25">
      <c r="E25" s="27"/>
      <c r="F25" s="28"/>
      <c r="G25" s="28"/>
      <c r="H25" s="28"/>
      <c r="I25" s="28"/>
    </row>
    <row r="26" spans="5:11" ht="18.75" x14ac:dyDescent="0.25">
      <c r="E26" s="27"/>
      <c r="F26" s="28"/>
      <c r="G26" s="28"/>
      <c r="H26" s="28"/>
      <c r="I26" s="28"/>
    </row>
    <row r="27" spans="5:11" ht="18.75" x14ac:dyDescent="0.25">
      <c r="E27" s="32"/>
      <c r="F27" s="28"/>
      <c r="G27" s="28"/>
      <c r="H27" s="28"/>
      <c r="I27" s="28"/>
    </row>
    <row r="28" spans="5:11" ht="18.75" x14ac:dyDescent="0.25">
      <c r="E28" s="32"/>
      <c r="F28" s="28"/>
      <c r="G28" s="28"/>
      <c r="H28" s="28"/>
      <c r="I28" s="28"/>
    </row>
    <row r="29" spans="5:11" ht="18.75" x14ac:dyDescent="0.25">
      <c r="E29" s="32"/>
      <c r="F29" s="28"/>
      <c r="G29" s="28"/>
      <c r="H29" s="28"/>
      <c r="I29" s="28"/>
    </row>
    <row r="30" spans="5:11" ht="18.75" x14ac:dyDescent="0.25">
      <c r="E30" s="32"/>
      <c r="F30" s="28"/>
      <c r="G30" s="28"/>
      <c r="H30" s="28"/>
      <c r="I30" s="28"/>
    </row>
    <row r="31" spans="5:11" ht="18.75" x14ac:dyDescent="0.25">
      <c r="E31" s="14"/>
    </row>
    <row r="32" spans="5:11" ht="18.75" x14ac:dyDescent="0.25">
      <c r="E32" s="22"/>
    </row>
    <row r="33" spans="5:5" ht="18.75" x14ac:dyDescent="0.25">
      <c r="E33" s="22"/>
    </row>
    <row r="34" spans="5:5" ht="18.75" x14ac:dyDescent="0.25">
      <c r="E34" s="22"/>
    </row>
    <row r="35" spans="5:5" ht="18.75" x14ac:dyDescent="0.25">
      <c r="E35" s="22"/>
    </row>
    <row r="36" spans="5:5" ht="18.75" x14ac:dyDescent="0.25">
      <c r="E36" s="22"/>
    </row>
    <row r="37" spans="5:5" ht="18.75" x14ac:dyDescent="0.25">
      <c r="E37" s="22"/>
    </row>
    <row r="38" spans="5:5" ht="18.75" x14ac:dyDescent="0.25">
      <c r="E38" s="22"/>
    </row>
    <row r="39" spans="5:5" ht="18.75" x14ac:dyDescent="0.25">
      <c r="E39" s="22"/>
    </row>
    <row r="40" spans="5:5" ht="18.75" x14ac:dyDescent="0.25">
      <c r="E40" s="22"/>
    </row>
  </sheetData>
  <mergeCells count="2">
    <mergeCell ref="A4:A5"/>
    <mergeCell ref="A6:A7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zoomScale="55" zoomScaleNormal="55" workbookViewId="0">
      <selection activeCell="X7" sqref="X7"/>
    </sheetView>
  </sheetViews>
  <sheetFormatPr defaultRowHeight="15" x14ac:dyDescent="0.25"/>
  <cols>
    <col min="1" max="1" width="26.7109375" customWidth="1"/>
    <col min="2" max="2" width="15.140625" customWidth="1"/>
    <col min="5" max="5" width="28" customWidth="1"/>
    <col min="7" max="8" width="10.42578125" customWidth="1"/>
    <col min="11" max="11" width="27.5703125" customWidth="1"/>
    <col min="13" max="14" width="10.7109375" customWidth="1"/>
    <col min="15" max="15" width="10" customWidth="1"/>
    <col min="17" max="17" width="56.140625" customWidth="1"/>
  </cols>
  <sheetData>
    <row r="1" spans="1:18" ht="16.5" x14ac:dyDescent="0.25">
      <c r="A1" s="1" t="s">
        <v>10</v>
      </c>
      <c r="C1">
        <v>0.09</v>
      </c>
      <c r="D1">
        <v>0.17</v>
      </c>
    </row>
    <row r="2" spans="1:18" ht="15.75" thickBot="1" x14ac:dyDescent="0.3"/>
    <row r="3" spans="1:18" ht="51" customHeight="1" thickBot="1" x14ac:dyDescent="0.35">
      <c r="A3" s="3"/>
      <c r="B3" s="4" t="s">
        <v>0</v>
      </c>
      <c r="E3" s="14" t="s">
        <v>0</v>
      </c>
      <c r="K3" s="14" t="s">
        <v>29</v>
      </c>
      <c r="Q3" s="22" t="s">
        <v>24</v>
      </c>
      <c r="R3" s="33"/>
    </row>
    <row r="4" spans="1:18" ht="57.75" customHeight="1" thickBot="1" x14ac:dyDescent="0.4">
      <c r="A4" s="8" t="s">
        <v>2</v>
      </c>
      <c r="B4" s="5"/>
      <c r="E4" s="15" t="s">
        <v>4</v>
      </c>
      <c r="F4" s="16">
        <v>0</v>
      </c>
      <c r="G4" s="16">
        <v>1</v>
      </c>
      <c r="H4" s="16">
        <v>2</v>
      </c>
      <c r="I4" s="16">
        <v>3</v>
      </c>
      <c r="K4" s="15" t="s">
        <v>4</v>
      </c>
      <c r="L4" s="16">
        <v>0</v>
      </c>
      <c r="M4" s="16">
        <v>1</v>
      </c>
      <c r="N4" s="16">
        <v>2</v>
      </c>
      <c r="O4" s="16">
        <v>3</v>
      </c>
      <c r="Q4" s="33" t="s">
        <v>11</v>
      </c>
      <c r="R4" s="36">
        <f>2+100/500</f>
        <v>2.2000000000000002</v>
      </c>
    </row>
    <row r="5" spans="1:18" ht="69" customHeight="1" thickBot="1" x14ac:dyDescent="0.4">
      <c r="A5" s="9"/>
      <c r="B5" s="6">
        <v>1100</v>
      </c>
      <c r="E5" s="17" t="s">
        <v>2</v>
      </c>
      <c r="F5" s="18">
        <v>1100</v>
      </c>
      <c r="G5" s="18"/>
      <c r="H5" s="18"/>
      <c r="I5" s="18"/>
      <c r="K5" s="17" t="s">
        <v>2</v>
      </c>
      <c r="L5" s="18">
        <v>1100</v>
      </c>
      <c r="M5" s="18"/>
      <c r="N5" s="18"/>
      <c r="O5" s="18"/>
      <c r="Q5" s="33" t="s">
        <v>25</v>
      </c>
      <c r="R5" s="36">
        <f>2+100/500</f>
        <v>2.2000000000000002</v>
      </c>
    </row>
    <row r="6" spans="1:18" ht="67.5" customHeight="1" thickBot="1" x14ac:dyDescent="0.35">
      <c r="A6" s="10" t="s">
        <v>3</v>
      </c>
      <c r="B6" s="5"/>
      <c r="E6" s="17" t="s">
        <v>5</v>
      </c>
      <c r="F6" s="18"/>
      <c r="G6" s="18">
        <v>500</v>
      </c>
      <c r="H6" s="18">
        <v>500</v>
      </c>
      <c r="I6" s="18">
        <v>500</v>
      </c>
      <c r="K6" s="17" t="s">
        <v>5</v>
      </c>
      <c r="L6" s="18"/>
      <c r="M6" s="18">
        <v>500</v>
      </c>
      <c r="N6" s="18">
        <v>500</v>
      </c>
      <c r="O6" s="18">
        <v>500</v>
      </c>
      <c r="Q6" s="22" t="s">
        <v>14</v>
      </c>
      <c r="R6" s="33"/>
    </row>
    <row r="7" spans="1:18" ht="33" customHeight="1" thickBot="1" x14ac:dyDescent="0.35">
      <c r="A7" s="11"/>
      <c r="B7" s="6">
        <v>500</v>
      </c>
      <c r="E7" s="19"/>
      <c r="K7" s="14"/>
      <c r="Q7" s="33" t="s">
        <v>15</v>
      </c>
      <c r="R7" s="36">
        <f>2-H14/I12</f>
        <v>2.5709638000000004</v>
      </c>
    </row>
    <row r="8" spans="1:18" ht="26.25" customHeight="1" thickBot="1" x14ac:dyDescent="0.35">
      <c r="A8" s="7">
        <v>2</v>
      </c>
      <c r="B8" s="6">
        <v>500</v>
      </c>
      <c r="E8" s="15" t="s">
        <v>4</v>
      </c>
      <c r="F8" s="16">
        <v>0</v>
      </c>
      <c r="G8" s="16">
        <v>1</v>
      </c>
      <c r="H8" s="16">
        <v>2</v>
      </c>
      <c r="I8" s="16">
        <v>3</v>
      </c>
      <c r="K8" s="15" t="s">
        <v>4</v>
      </c>
      <c r="L8" s="16">
        <v>0</v>
      </c>
      <c r="M8" s="16">
        <v>1</v>
      </c>
      <c r="N8" s="16">
        <v>2</v>
      </c>
      <c r="O8" s="16">
        <v>3</v>
      </c>
      <c r="Q8" s="33" t="s">
        <v>26</v>
      </c>
      <c r="R8" s="36">
        <f>2-N14/O12</f>
        <v>2.9846485999999999</v>
      </c>
    </row>
    <row r="9" spans="1:18" ht="38.25" thickBot="1" x14ac:dyDescent="0.35">
      <c r="A9" s="7">
        <v>3</v>
      </c>
      <c r="B9" s="6">
        <v>500</v>
      </c>
      <c r="E9" s="17" t="s">
        <v>2</v>
      </c>
      <c r="F9" s="18">
        <v>1100</v>
      </c>
      <c r="G9" s="18"/>
      <c r="H9" s="18"/>
      <c r="I9" s="18"/>
      <c r="K9" s="17" t="s">
        <v>2</v>
      </c>
      <c r="L9" s="18">
        <v>1100</v>
      </c>
      <c r="M9" s="18"/>
      <c r="N9" s="18"/>
      <c r="O9" s="18"/>
      <c r="Q9" s="33" t="s">
        <v>17</v>
      </c>
      <c r="R9" s="33"/>
    </row>
    <row r="10" spans="1:18" ht="38.25" thickBot="1" x14ac:dyDescent="0.4">
      <c r="A10" s="12"/>
      <c r="E10" s="17" t="s">
        <v>5</v>
      </c>
      <c r="F10" s="18"/>
      <c r="G10" s="26">
        <v>500</v>
      </c>
      <c r="H10" s="20">
        <v>500</v>
      </c>
      <c r="I10" s="18">
        <v>500</v>
      </c>
      <c r="K10" s="17" t="s">
        <v>5</v>
      </c>
      <c r="L10" s="18"/>
      <c r="M10" s="18">
        <v>500</v>
      </c>
      <c r="N10" s="20">
        <v>500</v>
      </c>
      <c r="O10" s="18">
        <v>500</v>
      </c>
      <c r="Q10" s="33" t="s">
        <v>18</v>
      </c>
      <c r="R10" s="35">
        <f>G10+H10+I10-F9</f>
        <v>400</v>
      </c>
    </row>
    <row r="11" spans="1:18" ht="38.25" thickBot="1" x14ac:dyDescent="0.35">
      <c r="E11" s="21" t="s">
        <v>6</v>
      </c>
      <c r="F11" s="18"/>
      <c r="G11" s="23">
        <f>(1/(1+C1)^G4)</f>
        <v>0.9174311926605504</v>
      </c>
      <c r="H11" s="23">
        <f>(1/(1+C1)^H4)</f>
        <v>0.84167999326655996</v>
      </c>
      <c r="I11" s="23">
        <f>(1/(1+C1)^I4)</f>
        <v>0.77218348006106419</v>
      </c>
      <c r="K11" s="21" t="s">
        <v>6</v>
      </c>
      <c r="L11" s="18"/>
      <c r="M11" s="23">
        <f>(1/(1+D1)^M4)</f>
        <v>0.85470085470085477</v>
      </c>
      <c r="N11" s="23">
        <f>(1/(1+D1)^N4)</f>
        <v>0.73051355102637161</v>
      </c>
      <c r="O11" s="23">
        <f>(1/(1+D1)^O4)</f>
        <v>0.62437055643279626</v>
      </c>
      <c r="Q11" s="33" t="s">
        <v>27</v>
      </c>
      <c r="R11" s="33">
        <f>M10+N10+O10-L9</f>
        <v>400</v>
      </c>
    </row>
    <row r="12" spans="1:18" ht="57" thickBot="1" x14ac:dyDescent="0.35">
      <c r="E12" s="21" t="s">
        <v>7</v>
      </c>
      <c r="F12" s="18">
        <v>0</v>
      </c>
      <c r="G12" s="24">
        <f>G10*G11</f>
        <v>458.71559633027522</v>
      </c>
      <c r="H12" s="24">
        <f>H10*H11</f>
        <v>420.83999663327995</v>
      </c>
      <c r="I12" s="24">
        <f>I10*I11</f>
        <v>386.09174003053209</v>
      </c>
      <c r="K12" s="21" t="s">
        <v>7</v>
      </c>
      <c r="L12" s="18">
        <v>0</v>
      </c>
      <c r="M12" s="24">
        <f>M10*M11</f>
        <v>427.35042735042737</v>
      </c>
      <c r="N12" s="18">
        <f>N10*N11</f>
        <v>365.2567755131858</v>
      </c>
      <c r="O12" s="24">
        <f>O10*O11</f>
        <v>312.18527821639816</v>
      </c>
      <c r="Q12" s="33" t="s">
        <v>20</v>
      </c>
      <c r="R12" s="33"/>
    </row>
    <row r="13" spans="1:18" ht="57" thickBot="1" x14ac:dyDescent="0.35">
      <c r="E13" s="21" t="s">
        <v>8</v>
      </c>
      <c r="F13" s="18">
        <f>-F5</f>
        <v>-1100</v>
      </c>
      <c r="G13" s="26">
        <f>F13+G10</f>
        <v>-600</v>
      </c>
      <c r="H13" s="26">
        <f>G13+H10</f>
        <v>-100</v>
      </c>
      <c r="I13" s="26">
        <f>H13+I10</f>
        <v>400</v>
      </c>
      <c r="K13" s="21" t="s">
        <v>8</v>
      </c>
      <c r="L13" s="18">
        <f>-L9</f>
        <v>-1100</v>
      </c>
      <c r="M13" s="18">
        <f>L13+M10</f>
        <v>-600</v>
      </c>
      <c r="N13" s="18">
        <f>M13+N10</f>
        <v>-100</v>
      </c>
      <c r="O13" s="18">
        <f>N13+O10</f>
        <v>400</v>
      </c>
      <c r="Q13" s="33" t="s">
        <v>21</v>
      </c>
      <c r="R13" s="36">
        <f>G12+H12+I12-F9</f>
        <v>165.64733299408726</v>
      </c>
    </row>
    <row r="14" spans="1:18" ht="75.75" thickBot="1" x14ac:dyDescent="0.35">
      <c r="E14" s="21" t="s">
        <v>9</v>
      </c>
      <c r="F14" s="18">
        <f>-F9</f>
        <v>-1100</v>
      </c>
      <c r="G14" s="24">
        <f>F14+G12</f>
        <v>-641.28440366972472</v>
      </c>
      <c r="H14" s="24">
        <f>G14+H12</f>
        <v>-220.44440703644477</v>
      </c>
      <c r="I14" s="24">
        <f>H14+I12</f>
        <v>165.64733299408732</v>
      </c>
      <c r="K14" s="21" t="s">
        <v>9</v>
      </c>
      <c r="L14" s="18">
        <f>-L9</f>
        <v>-1100</v>
      </c>
      <c r="M14" s="25">
        <f>L14+M12</f>
        <v>-672.64957264957263</v>
      </c>
      <c r="N14" s="24">
        <f>M14+N12</f>
        <v>-307.39279713638683</v>
      </c>
      <c r="O14" s="24">
        <f>N14+O12</f>
        <v>4.7924810800113278</v>
      </c>
      <c r="Q14" s="33" t="s">
        <v>21</v>
      </c>
      <c r="R14" s="36">
        <f>M12+N12+O12-L9</f>
        <v>4.7924810800113846</v>
      </c>
    </row>
    <row r="16" spans="1:18" ht="18.75" x14ac:dyDescent="0.3">
      <c r="A16" s="33" t="s">
        <v>28</v>
      </c>
    </row>
  </sheetData>
  <mergeCells count="2">
    <mergeCell ref="A4:A5"/>
    <mergeCell ref="A6:A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Задача 1</vt:lpstr>
      <vt:lpstr>Задача 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2020-10-05T09:53:35Z</dcterms:created>
  <dcterms:modified xsi:type="dcterms:W3CDTF">2020-10-05T21:06:51Z</dcterms:modified>
</cp:coreProperties>
</file>